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4965" activeTab="0"/>
  </bookViews>
  <sheets>
    <sheet name="Лист1" sheetId="1" r:id="rId1"/>
  </sheets>
  <definedNames>
    <definedName name="_xlnm.Print_Area" localSheetId="0">'Лист1'!$A$1:$AJ$96</definedName>
  </definedNames>
  <calcPr fullCalcOnLoad="1"/>
</workbook>
</file>

<file path=xl/sharedStrings.xml><?xml version="1.0" encoding="utf-8"?>
<sst xmlns="http://schemas.openxmlformats.org/spreadsheetml/2006/main" count="176" uniqueCount="153">
  <si>
    <t>КОДЫ</t>
  </si>
  <si>
    <t>Утверждаю</t>
  </si>
  <si>
    <t>Руководитель     ____________         _______________________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</si>
  <si>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</si>
  <si>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</si>
  <si>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</si>
  <si>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</si>
  <si>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</si>
  <si>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</si>
  <si>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</si>
  <si>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</si>
  <si>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</si>
  <si>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</si>
  <si>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</si>
  <si>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</si>
  <si>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</si>
  <si>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Плановая сто-</t>
  </si>
  <si>
    <t xml:space="preserve">  имость на всех</t>
  </si>
  <si>
    <t xml:space="preserve">   довольствую-</t>
  </si>
  <si>
    <t xml:space="preserve">  для обслуживающего</t>
  </si>
  <si>
    <t xml:space="preserve">         персонала</t>
  </si>
  <si>
    <t>З  А  В  Т  Р  А  К</t>
  </si>
  <si>
    <t>Количество порций</t>
  </si>
  <si>
    <t>Выход - вес порций</t>
  </si>
  <si>
    <t>Птица</t>
  </si>
  <si>
    <t>Субпродукты мясные (печень, почки, язык, мозги)</t>
  </si>
  <si>
    <t>Свежая рыба</t>
  </si>
  <si>
    <t>Масло сливочное</t>
  </si>
  <si>
    <t>Масло растительное</t>
  </si>
  <si>
    <t>Молоко свежее</t>
  </si>
  <si>
    <t>Молоко сгущенное</t>
  </si>
  <si>
    <t>Кефир</t>
  </si>
  <si>
    <t>Сметана</t>
  </si>
  <si>
    <t>Творог</t>
  </si>
  <si>
    <t>Сыр</t>
  </si>
  <si>
    <t>Яйцо</t>
  </si>
  <si>
    <t>Мука пшеничная</t>
  </si>
  <si>
    <t>0504202</t>
  </si>
  <si>
    <t>Крупа гречневая</t>
  </si>
  <si>
    <t>Крупа манная</t>
  </si>
  <si>
    <t>Рис</t>
  </si>
  <si>
    <t>Пшено</t>
  </si>
  <si>
    <t>Макароны</t>
  </si>
  <si>
    <t>Геркулес</t>
  </si>
  <si>
    <t>Горох</t>
  </si>
  <si>
    <t>Сахарный песок</t>
  </si>
  <si>
    <t>Повидло разное</t>
  </si>
  <si>
    <t>Печенье разное</t>
  </si>
  <si>
    <t>Компот (сухофрукты)</t>
  </si>
  <si>
    <t>Яблоки</t>
  </si>
  <si>
    <t>Картофель</t>
  </si>
  <si>
    <t>Капуста свежая и квашеная</t>
  </si>
  <si>
    <t>Лук</t>
  </si>
  <si>
    <t>Морковь</t>
  </si>
  <si>
    <t>Хлеб пшеничный</t>
  </si>
  <si>
    <t>Кофе</t>
  </si>
  <si>
    <t>Чай</t>
  </si>
  <si>
    <t>Свекла</t>
  </si>
  <si>
    <t xml:space="preserve">Огурцы </t>
  </si>
  <si>
    <t>Хлеб ржаной</t>
  </si>
  <si>
    <t xml:space="preserve">                             (подпись)          (расшифровка подписи)</t>
  </si>
  <si>
    <t xml:space="preserve">     Всего</t>
  </si>
  <si>
    <t xml:space="preserve">   человек)</t>
  </si>
  <si>
    <t xml:space="preserve">  Персонал</t>
  </si>
  <si>
    <t xml:space="preserve"> (количество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</si>
  <si>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</si>
  <si>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</si>
  <si>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</si>
  <si>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</si>
  <si>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</si>
  <si>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</si>
  <si>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</si>
  <si>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r>
      <t xml:space="preserve"> Меню-требование на выдачу продуктов питания  N</t>
    </r>
    <r>
      <rPr>
        <sz val="11"/>
        <rFont val="Arial Cyr"/>
        <family val="2"/>
      </rPr>
      <t xml:space="preserve"> _______</t>
    </r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</si>
  <si>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</si>
  <si>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</si>
  <si>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</si>
  <si>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</si>
  <si>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</si>
  <si>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</si>
  <si>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</si>
  <si>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</si>
  <si>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</si>
  <si>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Количество до-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</si>
  <si>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</si>
  <si>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</si>
  <si>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</si>
  <si>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ницa</t>
  </si>
  <si>
    <t>Еди-</t>
  </si>
  <si>
    <t xml:space="preserve">          Продукты питания</t>
  </si>
  <si>
    <t>наименование</t>
  </si>
  <si>
    <t>код</t>
  </si>
  <si>
    <t>Структурное подразделение     _____________________________________</t>
  </si>
  <si>
    <t>Материально ответственное лицо  __________________________________</t>
  </si>
  <si>
    <t xml:space="preserve"> щихся,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</si>
  <si>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</si>
  <si>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</si>
  <si>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</si>
  <si>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</si>
  <si>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 xml:space="preserve">    на </t>
  </si>
  <si>
    <t xml:space="preserve">                </t>
  </si>
  <si>
    <t>Учреждение    МБДОУ "Детский сад № 47"</t>
  </si>
  <si>
    <t>целевые взносы</t>
  </si>
  <si>
    <t>цена</t>
  </si>
  <si>
    <t>сумма</t>
  </si>
  <si>
    <t>Дрожжи</t>
  </si>
  <si>
    <t>Томат</t>
  </si>
  <si>
    <t>Соль</t>
  </si>
  <si>
    <t>Какао</t>
  </si>
  <si>
    <t>В Т О Р О Й    З А В Т Р А К</t>
  </si>
  <si>
    <t>О Б Е Д</t>
  </si>
  <si>
    <t xml:space="preserve">П О Л Д Н И К </t>
  </si>
  <si>
    <t>Конфеты фруктово- ягодные (пряник)</t>
  </si>
  <si>
    <t>Консервы рыбные</t>
  </si>
  <si>
    <t>Лимон</t>
  </si>
  <si>
    <t>Зеленый горошек</t>
  </si>
  <si>
    <t>Икра кабачковая</t>
  </si>
  <si>
    <t>Грудки куриные</t>
  </si>
  <si>
    <t>Сок</t>
  </si>
  <si>
    <t>Бананы</t>
  </si>
  <si>
    <t>Кукуруза консерв</t>
  </si>
  <si>
    <t>Груши</t>
  </si>
  <si>
    <t>Тушенка гов</t>
  </si>
  <si>
    <t>Кисель</t>
  </si>
  <si>
    <t>Гулевская Н.И.</t>
  </si>
  <si>
    <t>Крупа перловая</t>
  </si>
  <si>
    <t>Изюм</t>
  </si>
  <si>
    <t>Курага</t>
  </si>
  <si>
    <t>Шиповник</t>
  </si>
  <si>
    <t>Чернослив</t>
  </si>
  <si>
    <t>2017 г.</t>
  </si>
  <si>
    <t>2017г.</t>
  </si>
  <si>
    <r>
      <t xml:space="preserve">Кладовщик    ______________     </t>
    </r>
    <r>
      <rPr>
        <u val="single"/>
        <sz val="8"/>
        <rFont val="Arial Cyr"/>
        <family val="0"/>
      </rPr>
      <t>Горшкова О.А.</t>
    </r>
  </si>
  <si>
    <t xml:space="preserve">Бухгалтер  ______________     </t>
  </si>
  <si>
    <t xml:space="preserve">Врач  (диетсестра)            ______________     </t>
  </si>
  <si>
    <r>
      <t xml:space="preserve">Повар            ______________     </t>
    </r>
    <r>
      <rPr>
        <u val="single"/>
        <sz val="8"/>
        <rFont val="Arial Cyr"/>
        <family val="0"/>
      </rPr>
      <t>Нещадина Ю.В.</t>
    </r>
  </si>
  <si>
    <t>Старше 3-х лет</t>
  </si>
  <si>
    <t>Горшкова О.А.</t>
  </si>
  <si>
    <t>15 ноября</t>
  </si>
  <si>
    <t xml:space="preserve"> Хлеб</t>
  </si>
  <si>
    <t>Каша гречневая молочная с м/сл</t>
  </si>
  <si>
    <t>Кофейный напиток с молоком</t>
  </si>
  <si>
    <t xml:space="preserve">Булка с м/сл </t>
  </si>
  <si>
    <t>Сок/банан</t>
  </si>
  <si>
    <t>Салат из капусты и моркови с р/м</t>
  </si>
  <si>
    <t>Суп рассольник на м/б со сметаной</t>
  </si>
  <si>
    <t>Картофель тушеный с  мясом говядины</t>
  </si>
  <si>
    <t>Компот из чернослива и кураги</t>
  </si>
  <si>
    <t>Запеканка манная с киселем</t>
  </si>
  <si>
    <t>Чай с лимоном</t>
  </si>
  <si>
    <t>166/139</t>
  </si>
  <si>
    <t>128/40</t>
  </si>
  <si>
    <t>30/32</t>
  </si>
  <si>
    <t>Булка/Мармелад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</si>
</sst>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</numFmts>
  <fonts count="49">
    <font>
      <sz val="10"/>
      <name val="Pragmatica"/>
      <family val="0"/>
    </font>
    <font>
      <b/>
      <sz val="10"/>
      <name val="Pragmatica"/>
      <family val="0"/>
    </font>
    <font>
      <i/>
      <sz val="10"/>
      <name val="Pragmatica"/>
      <family val="0"/>
    </font>
    <font>
      <b/>
      <i/>
      <sz val="10"/>
      <name val="Pragmatica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Pragmatica"/>
      <family val="0"/>
    </font>
    <font>
      <sz val="11"/>
      <name val="Arial Cyr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Times New Roman"/>
      <family val="1"/>
    </font>
    <font>
      <u val="single"/>
      <sz val="10"/>
      <name val="Pragmatica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0" xfId="0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left" wrapText="1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0" fillId="0" borderId="45" xfId="0" applyBorder="1" applyAlignment="1">
      <alignment/>
    </xf>
    <xf numFmtId="0" fontId="8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6" fillId="0" borderId="18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Continuous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6" fillId="0" borderId="23" xfId="0" applyFont="1" applyBorder="1" applyAlignment="1">
      <alignment/>
    </xf>
    <xf numFmtId="0" fontId="6" fillId="0" borderId="5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2" fontId="12" fillId="0" borderId="20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2" fontId="12" fillId="33" borderId="11" xfId="0" applyNumberFormat="1" applyFont="1" applyFill="1" applyBorder="1" applyAlignment="1">
      <alignment/>
    </xf>
    <xf numFmtId="2" fontId="12" fillId="33" borderId="22" xfId="0" applyNumberFormat="1" applyFont="1" applyFill="1" applyBorder="1" applyAlignment="1">
      <alignment/>
    </xf>
    <xf numFmtId="181" fontId="12" fillId="0" borderId="14" xfId="0" applyNumberFormat="1" applyFont="1" applyBorder="1" applyAlignment="1">
      <alignment/>
    </xf>
    <xf numFmtId="181" fontId="12" fillId="0" borderId="2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33" borderId="20" xfId="0" applyNumberFormat="1" applyFont="1" applyFill="1" applyBorder="1" applyAlignment="1">
      <alignment/>
    </xf>
    <xf numFmtId="1" fontId="12" fillId="0" borderId="12" xfId="0" applyNumberFormat="1" applyFont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12" fillId="0" borderId="11" xfId="0" applyNumberFormat="1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6" xfId="0" applyFont="1" applyBorder="1" applyAlignment="1">
      <alignment/>
    </xf>
    <xf numFmtId="181" fontId="12" fillId="33" borderId="20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14" fontId="11" fillId="33" borderId="18" xfId="0" applyNumberFormat="1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1" fontId="12" fillId="0" borderId="12" xfId="0" applyNumberFormat="1" applyFont="1" applyBorder="1" applyAlignment="1">
      <alignment/>
    </xf>
    <xf numFmtId="181" fontId="12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9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 horizontal="center"/>
      <protection/>
    </xf>
    <xf numFmtId="2" fontId="5" fillId="0" borderId="19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6" fontId="6" fillId="0" borderId="5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6"/>
  <sheetViews>
    <sheetView tabSelected="1" view="pageBreakPreview" zoomScaleSheetLayoutView="100" workbookViewId="0" topLeftCell="A12">
      <selection activeCell="AB21" sqref="AB21:AC23"/>
    </sheetView>
  </sheetViews>
  <sheetFormatPr defaultColWidth="9.00390625" defaultRowHeight="12.75"/>
  <cols>
    <col min="1" max="1" width="18.875" style="0" customWidth="1"/>
    <col min="2" max="2" width="5.625" style="0" customWidth="1"/>
    <col min="3" max="3" width="7.25390625" style="0" customWidth="1"/>
    <col min="4" max="33" width="5.625" style="0" customWidth="1"/>
    <col min="34" max="34" width="10.00390625" style="0" customWidth="1"/>
    <col min="35" max="35" width="11.25390625" style="0" customWidth="1"/>
    <col min="36" max="36" width="4.75390625" style="0" customWidth="1"/>
  </cols>
  <sheetData>
    <row r="1" spans="1:41" ht="12.7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T1" s="11"/>
      <c r="V1" s="14"/>
      <c r="W1" s="12"/>
      <c r="X1" s="2"/>
      <c r="Y1" s="13"/>
      <c r="Z1" s="13"/>
      <c r="AA1" s="13"/>
      <c r="AB1" s="13"/>
      <c r="AF1" s="14"/>
      <c r="AG1" s="15"/>
      <c r="AH1" s="15"/>
      <c r="AI1" s="15"/>
      <c r="AJ1" s="11"/>
      <c r="AK1" s="11"/>
      <c r="AL1" s="11"/>
      <c r="AM1" s="11"/>
      <c r="AN1" s="11"/>
      <c r="AO1" s="11"/>
    </row>
    <row r="2" spans="1:41" ht="16.5" customHeight="1">
      <c r="A2" s="4" t="s">
        <v>2</v>
      </c>
      <c r="B2" s="12"/>
      <c r="C2" s="12"/>
      <c r="D2" s="91" t="s">
        <v>123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1"/>
      <c r="V2" s="14"/>
      <c r="W2" s="12"/>
      <c r="X2" s="13"/>
      <c r="Y2" s="13"/>
      <c r="Z2" s="13"/>
      <c r="AA2" s="13"/>
      <c r="AB2" s="13"/>
      <c r="AC2" s="13"/>
      <c r="AD2" s="13"/>
      <c r="AE2" s="13"/>
      <c r="AF2" s="14"/>
      <c r="AG2" s="15"/>
      <c r="AH2" s="15"/>
      <c r="AI2" s="15"/>
      <c r="AJ2" s="11"/>
      <c r="AK2" s="11"/>
      <c r="AL2" s="11"/>
      <c r="AM2" s="11"/>
      <c r="AN2" s="11"/>
      <c r="AO2" s="11"/>
    </row>
    <row r="3" spans="1:41" ht="12" customHeight="1">
      <c r="A3" s="13" t="s">
        <v>3</v>
      </c>
      <c r="B3" s="12"/>
      <c r="C3" s="12"/>
      <c r="D3" s="12"/>
      <c r="E3" s="12"/>
      <c r="F3" s="1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1"/>
      <c r="U3" s="1" t="s">
        <v>72</v>
      </c>
      <c r="W3" s="12"/>
      <c r="X3" s="13"/>
      <c r="Y3" s="13"/>
      <c r="Z3" s="13"/>
      <c r="AA3" s="13"/>
      <c r="AB3" s="13"/>
      <c r="AC3" s="13"/>
      <c r="AD3" s="13"/>
      <c r="AE3" s="13"/>
      <c r="AF3" s="14"/>
      <c r="AG3" s="15"/>
      <c r="AH3" s="15"/>
      <c r="AI3" s="15"/>
      <c r="AJ3" s="11"/>
      <c r="AK3" s="11"/>
      <c r="AL3" s="11"/>
      <c r="AM3" s="11"/>
      <c r="AN3" s="11"/>
      <c r="AO3" s="11"/>
    </row>
    <row r="4" spans="1:41" ht="15.75" customHeight="1">
      <c r="A4" s="117"/>
      <c r="B4" s="2" t="s">
        <v>129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W4" s="12"/>
      <c r="X4" s="11"/>
      <c r="Y4" s="11"/>
      <c r="Z4" s="11"/>
      <c r="AA4" s="11"/>
      <c r="AB4" s="11"/>
      <c r="AC4" s="11"/>
      <c r="AD4" s="11"/>
      <c r="AE4" s="11"/>
      <c r="AF4" s="11"/>
      <c r="AG4" s="11"/>
      <c r="AJ4" s="11"/>
      <c r="AK4" s="11"/>
      <c r="AL4" s="11"/>
      <c r="AM4" s="11"/>
      <c r="AN4" s="11"/>
      <c r="AO4" s="11"/>
    </row>
    <row r="5" spans="1:4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4"/>
      <c r="L5" s="2"/>
      <c r="M5" s="37"/>
      <c r="N5" s="4"/>
      <c r="O5" s="2"/>
      <c r="P5" s="2"/>
      <c r="Q5" s="2"/>
      <c r="R5" s="2"/>
      <c r="S5" s="2"/>
      <c r="T5" s="1"/>
      <c r="U5" s="11"/>
      <c r="V5" s="11"/>
      <c r="W5" s="12"/>
      <c r="X5" s="11"/>
      <c r="Y5" s="11"/>
      <c r="Z5" s="11"/>
      <c r="AA5" s="11"/>
      <c r="AB5" s="11"/>
      <c r="AJ5" s="11"/>
      <c r="AK5" s="11"/>
      <c r="AL5" s="11"/>
      <c r="AM5" s="11"/>
      <c r="AN5" s="11"/>
      <c r="AO5" s="11"/>
    </row>
    <row r="6" spans="1:41" ht="15.75" customHeight="1" thickBot="1">
      <c r="A6" s="173" t="s">
        <v>75</v>
      </c>
      <c r="B6" s="173"/>
      <c r="C6" s="173"/>
      <c r="D6" s="174"/>
      <c r="E6" s="172" t="s">
        <v>66</v>
      </c>
      <c r="F6" s="173"/>
      <c r="G6" s="174"/>
      <c r="H6" s="172" t="s">
        <v>82</v>
      </c>
      <c r="I6" s="173"/>
      <c r="J6" s="174"/>
      <c r="K6" s="172" t="s">
        <v>16</v>
      </c>
      <c r="L6" s="173"/>
      <c r="M6" s="174"/>
      <c r="N6" s="39"/>
      <c r="O6" s="36"/>
      <c r="P6" s="27"/>
      <c r="Q6" s="39"/>
      <c r="R6" s="36"/>
      <c r="S6" s="4"/>
      <c r="T6" s="11"/>
      <c r="U6" s="11"/>
      <c r="V6" s="11"/>
      <c r="AH6" s="185" t="s">
        <v>0</v>
      </c>
      <c r="AI6" s="186"/>
      <c r="AJ6" s="11"/>
      <c r="AK6" s="11"/>
      <c r="AL6" s="11"/>
      <c r="AM6" s="11"/>
      <c r="AN6" s="11"/>
      <c r="AO6" s="11"/>
    </row>
    <row r="7" spans="1:41" ht="11.25" customHeight="1">
      <c r="A7" s="160" t="s">
        <v>76</v>
      </c>
      <c r="B7" s="160"/>
      <c r="C7" s="160"/>
      <c r="D7" s="171"/>
      <c r="E7" s="156" t="s">
        <v>65</v>
      </c>
      <c r="F7" s="164"/>
      <c r="G7" s="158"/>
      <c r="H7" s="156" t="s">
        <v>13</v>
      </c>
      <c r="I7" s="164"/>
      <c r="J7" s="158"/>
      <c r="K7" s="156" t="s">
        <v>17</v>
      </c>
      <c r="L7" s="157"/>
      <c r="M7" s="158"/>
      <c r="N7" s="156" t="s">
        <v>15</v>
      </c>
      <c r="O7" s="164"/>
      <c r="P7" s="158"/>
      <c r="Q7" s="156" t="s">
        <v>63</v>
      </c>
      <c r="R7" s="164"/>
      <c r="S7" s="4"/>
      <c r="T7" s="2"/>
      <c r="AC7" s="10" t="s">
        <v>99</v>
      </c>
      <c r="AD7" s="10" t="s">
        <v>95</v>
      </c>
      <c r="AH7" s="183" t="s">
        <v>37</v>
      </c>
      <c r="AI7" s="184"/>
      <c r="AJ7" s="11"/>
      <c r="AK7" s="11"/>
      <c r="AL7" s="11"/>
      <c r="AM7" s="11"/>
      <c r="AN7" s="11"/>
      <c r="AO7" s="11"/>
    </row>
    <row r="8" spans="1:41" ht="10.5" customHeight="1">
      <c r="A8" s="21" t="s">
        <v>77</v>
      </c>
      <c r="B8" s="172" t="s">
        <v>79</v>
      </c>
      <c r="C8" s="173"/>
      <c r="D8" s="174"/>
      <c r="E8" s="156" t="s">
        <v>70</v>
      </c>
      <c r="F8" s="164"/>
      <c r="G8" s="158"/>
      <c r="H8" s="156" t="s">
        <v>83</v>
      </c>
      <c r="I8" s="164"/>
      <c r="J8" s="158"/>
      <c r="K8" s="156" t="s">
        <v>18</v>
      </c>
      <c r="L8" s="164"/>
      <c r="M8" s="158"/>
      <c r="N8" s="156" t="s">
        <v>71</v>
      </c>
      <c r="O8" s="164"/>
      <c r="P8" s="158"/>
      <c r="Q8" s="156" t="s">
        <v>64</v>
      </c>
      <c r="R8" s="164"/>
      <c r="S8" s="4"/>
      <c r="T8" s="2"/>
      <c r="AH8" s="71"/>
      <c r="AI8" s="73"/>
      <c r="AJ8" s="11"/>
      <c r="AK8" s="11"/>
      <c r="AL8" s="11"/>
      <c r="AM8" s="11"/>
      <c r="AN8" s="11"/>
      <c r="AO8" s="11"/>
    </row>
    <row r="9" spans="1:41" ht="11.25" customHeight="1">
      <c r="A9" s="3" t="s">
        <v>78</v>
      </c>
      <c r="B9" s="156" t="s">
        <v>80</v>
      </c>
      <c r="C9" s="157"/>
      <c r="D9" s="158"/>
      <c r="E9" s="156" t="s">
        <v>69</v>
      </c>
      <c r="F9" s="164"/>
      <c r="G9" s="158"/>
      <c r="H9" s="156" t="s">
        <v>14</v>
      </c>
      <c r="I9" s="164"/>
      <c r="J9" s="158"/>
      <c r="K9" s="156" t="s">
        <v>93</v>
      </c>
      <c r="L9" s="164"/>
      <c r="M9" s="158"/>
      <c r="N9" s="31"/>
      <c r="O9" s="4" t="s">
        <v>69</v>
      </c>
      <c r="P9" s="4"/>
      <c r="Q9" s="156" t="s">
        <v>62</v>
      </c>
      <c r="R9" s="164"/>
      <c r="S9" s="4"/>
      <c r="T9" s="2"/>
      <c r="U9" s="2" t="s">
        <v>98</v>
      </c>
      <c r="V9" s="116" t="s">
        <v>137</v>
      </c>
      <c r="W9" s="118"/>
      <c r="X9" s="11"/>
      <c r="Y9" s="11" t="s">
        <v>130</v>
      </c>
      <c r="Z9" s="11"/>
      <c r="AA9" s="11"/>
      <c r="AB9" s="11"/>
      <c r="AC9" s="11"/>
      <c r="AD9" s="11"/>
      <c r="AE9" s="11"/>
      <c r="AF9" s="2"/>
      <c r="AG9" s="2" t="s">
        <v>94</v>
      </c>
      <c r="AH9" s="74"/>
      <c r="AI9" s="75"/>
      <c r="AJ9" s="11"/>
      <c r="AK9" s="11"/>
      <c r="AL9" s="11"/>
      <c r="AM9" s="11"/>
      <c r="AN9" s="11"/>
      <c r="AO9" s="11"/>
    </row>
    <row r="10" spans="1:35" ht="10.5" customHeight="1">
      <c r="A10" s="23"/>
      <c r="B10" s="159" t="s">
        <v>81</v>
      </c>
      <c r="C10" s="160"/>
      <c r="D10" s="171"/>
      <c r="E10" s="40"/>
      <c r="F10" s="4"/>
      <c r="G10" s="38"/>
      <c r="H10" s="4"/>
      <c r="I10" s="4"/>
      <c r="J10" s="38"/>
      <c r="K10" s="159" t="s">
        <v>69</v>
      </c>
      <c r="L10" s="160"/>
      <c r="M10" s="171"/>
      <c r="N10" s="31"/>
      <c r="O10" s="4"/>
      <c r="P10" s="4"/>
      <c r="Q10" s="31"/>
      <c r="R10" s="4"/>
      <c r="AH10" s="70"/>
      <c r="AI10" s="72"/>
    </row>
    <row r="11" spans="1:41" ht="11.25" customHeight="1" thickBot="1">
      <c r="A11" s="77">
        <v>1</v>
      </c>
      <c r="B11" s="81"/>
      <c r="C11" s="82">
        <v>2</v>
      </c>
      <c r="D11" s="83"/>
      <c r="E11" s="47"/>
      <c r="F11" s="47">
        <v>3</v>
      </c>
      <c r="G11" s="48"/>
      <c r="H11" s="47"/>
      <c r="I11" s="47">
        <v>4</v>
      </c>
      <c r="J11" s="48"/>
      <c r="K11" s="47"/>
      <c r="L11" s="47">
        <v>5</v>
      </c>
      <c r="M11" s="48"/>
      <c r="N11" s="46"/>
      <c r="O11" s="47">
        <v>6</v>
      </c>
      <c r="P11" s="47"/>
      <c r="Q11" s="178">
        <v>7</v>
      </c>
      <c r="R11" s="179"/>
      <c r="S11" s="4"/>
      <c r="T11" s="2"/>
      <c r="U11" s="2" t="s">
        <v>100</v>
      </c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2" t="s">
        <v>96</v>
      </c>
      <c r="AH11" s="74"/>
      <c r="AI11" s="75"/>
      <c r="AJ11" s="11"/>
      <c r="AK11" s="11"/>
      <c r="AL11" s="11"/>
      <c r="AM11" s="11"/>
      <c r="AN11" s="11"/>
      <c r="AO11" s="11"/>
    </row>
    <row r="12" spans="1:41" ht="12" customHeight="1">
      <c r="A12" s="52"/>
      <c r="B12" s="53"/>
      <c r="C12" s="53"/>
      <c r="D12" s="54"/>
      <c r="E12" s="53"/>
      <c r="F12" s="53"/>
      <c r="G12" s="54"/>
      <c r="H12" s="53"/>
      <c r="I12" s="53"/>
      <c r="J12" s="54"/>
      <c r="K12" s="53"/>
      <c r="L12" s="53"/>
      <c r="M12" s="53"/>
      <c r="N12" s="55"/>
      <c r="O12" s="53"/>
      <c r="P12" s="54"/>
      <c r="Q12" s="111"/>
      <c r="R12" s="56"/>
      <c r="S12" s="4"/>
      <c r="T12" s="2"/>
      <c r="AH12" s="71"/>
      <c r="AI12" s="73"/>
      <c r="AJ12" s="11"/>
      <c r="AK12" s="11"/>
      <c r="AL12" s="11"/>
      <c r="AM12" s="11"/>
      <c r="AN12" s="11"/>
      <c r="AO12" s="11"/>
    </row>
    <row r="13" spans="1:41" ht="13.5" customHeight="1">
      <c r="A13" s="66"/>
      <c r="B13" s="150" t="s">
        <v>101</v>
      </c>
      <c r="C13" s="151"/>
      <c r="D13" s="152"/>
      <c r="E13" s="153">
        <v>80</v>
      </c>
      <c r="F13" s="154"/>
      <c r="G13" s="155"/>
      <c r="H13" s="175">
        <v>12</v>
      </c>
      <c r="I13" s="176"/>
      <c r="J13" s="177"/>
      <c r="K13" s="165">
        <f>E13*H13</f>
        <v>960</v>
      </c>
      <c r="L13" s="166"/>
      <c r="M13" s="167"/>
      <c r="N13" s="168">
        <f>SUM(C27:C50)+SUM(C59:C91)</f>
        <v>959.9925036</v>
      </c>
      <c r="O13" s="169"/>
      <c r="P13" s="170"/>
      <c r="Q13" s="180">
        <f>K13-N13</f>
        <v>0.007496400000036374</v>
      </c>
      <c r="R13" s="181"/>
      <c r="S13" s="4"/>
      <c r="T13" s="2"/>
      <c r="U13" s="2" t="s">
        <v>91</v>
      </c>
      <c r="V13" s="11"/>
      <c r="W13" s="12"/>
      <c r="X13" s="11"/>
      <c r="Y13" s="11" t="s">
        <v>135</v>
      </c>
      <c r="Z13" s="11"/>
      <c r="AA13" s="11"/>
      <c r="AB13" s="11"/>
      <c r="AC13" s="11"/>
      <c r="AD13" s="11"/>
      <c r="AE13" s="11"/>
      <c r="AF13" s="76"/>
      <c r="AH13" s="74"/>
      <c r="AI13" s="75"/>
      <c r="AJ13" s="11"/>
      <c r="AK13" s="11"/>
      <c r="AL13" s="11"/>
      <c r="AM13" s="11"/>
      <c r="AN13" s="11"/>
      <c r="AO13" s="11"/>
    </row>
    <row r="14" spans="1:41" ht="12" customHeight="1">
      <c r="A14" s="66"/>
      <c r="B14" s="68"/>
      <c r="C14" s="35"/>
      <c r="D14" s="67"/>
      <c r="E14" s="35"/>
      <c r="F14" s="35"/>
      <c r="G14" s="67"/>
      <c r="H14" s="35"/>
      <c r="I14" s="35"/>
      <c r="J14" s="67"/>
      <c r="K14" s="35"/>
      <c r="L14" s="35"/>
      <c r="M14" s="35"/>
      <c r="N14" s="68"/>
      <c r="O14" s="35"/>
      <c r="P14" s="34"/>
      <c r="Q14" s="112"/>
      <c r="R14" s="69"/>
      <c r="S14" s="4"/>
      <c r="T14" s="11"/>
      <c r="AH14" s="71"/>
      <c r="AI14" s="73"/>
      <c r="AJ14" s="11"/>
      <c r="AK14" s="11"/>
      <c r="AL14" s="11"/>
      <c r="AM14" s="11"/>
      <c r="AN14" s="11"/>
      <c r="AO14" s="11"/>
    </row>
    <row r="15" spans="1:41" ht="12.75" customHeight="1" thickBot="1">
      <c r="A15" s="57"/>
      <c r="B15" s="58"/>
      <c r="C15" s="60"/>
      <c r="D15" s="59"/>
      <c r="E15" s="60"/>
      <c r="F15" s="60"/>
      <c r="G15" s="59"/>
      <c r="H15" s="60"/>
      <c r="I15" s="60"/>
      <c r="J15" s="59"/>
      <c r="K15" s="4"/>
      <c r="L15" s="4"/>
      <c r="M15" s="4"/>
      <c r="N15" s="31"/>
      <c r="O15" s="4"/>
      <c r="P15" s="23"/>
      <c r="Q15" s="113"/>
      <c r="R15" s="20"/>
      <c r="S15" s="4"/>
      <c r="T15" s="11"/>
      <c r="U15" s="2" t="s">
        <v>92</v>
      </c>
      <c r="Z15" t="s">
        <v>136</v>
      </c>
      <c r="AF15" s="76"/>
      <c r="AH15" s="87"/>
      <c r="AI15" s="88"/>
      <c r="AJ15" s="11"/>
      <c r="AK15" s="11"/>
      <c r="AL15" s="11"/>
      <c r="AM15" s="11"/>
      <c r="AN15" s="11"/>
      <c r="AO15" s="11"/>
    </row>
    <row r="16" spans="1:41" ht="14.25" customHeight="1" thickBot="1">
      <c r="A16" s="4"/>
      <c r="B16" s="4"/>
      <c r="C16" s="4"/>
      <c r="D16" s="4"/>
      <c r="E16" s="4"/>
      <c r="F16" s="4"/>
      <c r="G16" s="4"/>
      <c r="H16" s="4"/>
      <c r="I16" s="4" t="s">
        <v>61</v>
      </c>
      <c r="J16" s="4"/>
      <c r="K16" s="161">
        <f>K13</f>
        <v>960</v>
      </c>
      <c r="L16" s="162"/>
      <c r="M16" s="163"/>
      <c r="N16" s="182">
        <f>N13</f>
        <v>959.9925036</v>
      </c>
      <c r="O16" s="162"/>
      <c r="P16" s="163"/>
      <c r="Q16" s="114"/>
      <c r="R16" s="65"/>
      <c r="S16" s="4"/>
      <c r="T16" s="11"/>
      <c r="AJ16" s="11"/>
      <c r="AK16" s="11"/>
      <c r="AL16" s="11"/>
      <c r="AM16" s="11"/>
      <c r="AN16" s="11"/>
      <c r="AO16" s="11"/>
    </row>
    <row r="17" spans="1:41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11"/>
      <c r="V17" s="11"/>
      <c r="W17" s="12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12"/>
      <c r="AJ17" s="11"/>
      <c r="AK17" s="11"/>
      <c r="AL17" s="11"/>
      <c r="AM17" s="11"/>
      <c r="AN17" s="11"/>
      <c r="AO17" s="11"/>
    </row>
    <row r="18" spans="1:41" ht="12" customHeight="1">
      <c r="A18" s="32" t="s">
        <v>88</v>
      </c>
      <c r="B18" s="26"/>
      <c r="C18" s="86"/>
      <c r="D18" s="120"/>
      <c r="E18" s="119"/>
      <c r="F18" s="119"/>
      <c r="G18" s="119"/>
      <c r="H18" s="119"/>
      <c r="I18" s="119"/>
      <c r="J18" s="119"/>
      <c r="K18" s="119"/>
      <c r="L18" s="119"/>
      <c r="M18" s="119"/>
      <c r="N18" s="36" t="s">
        <v>73</v>
      </c>
      <c r="O18" s="119"/>
      <c r="P18" s="119"/>
      <c r="Q18" s="119"/>
      <c r="R18" s="119"/>
      <c r="S18" s="36"/>
      <c r="T18" s="36"/>
      <c r="U18" s="119"/>
      <c r="V18" s="119"/>
      <c r="W18" s="119"/>
      <c r="X18" s="119"/>
      <c r="Y18" s="119"/>
      <c r="Z18" s="119"/>
      <c r="AA18" s="119"/>
      <c r="AB18" s="119"/>
      <c r="AC18" s="119"/>
      <c r="AD18" s="19"/>
      <c r="AE18" s="19"/>
      <c r="AF18" s="19"/>
      <c r="AG18" s="34"/>
      <c r="AH18" s="172" t="s">
        <v>9</v>
      </c>
      <c r="AI18" s="173"/>
      <c r="AJ18" s="11"/>
      <c r="AK18" s="11"/>
      <c r="AL18" s="11"/>
      <c r="AM18" s="11"/>
      <c r="AN18" s="11"/>
      <c r="AO18" s="11"/>
    </row>
    <row r="19" spans="1:41" ht="12" customHeight="1">
      <c r="A19" s="21"/>
      <c r="B19" s="25"/>
      <c r="C19" s="9" t="s">
        <v>87</v>
      </c>
      <c r="D19" s="128" t="s">
        <v>21</v>
      </c>
      <c r="E19" s="129"/>
      <c r="F19" s="129"/>
      <c r="G19" s="129"/>
      <c r="H19" s="129"/>
      <c r="I19" s="129"/>
      <c r="J19" s="129"/>
      <c r="K19" s="130"/>
      <c r="L19" s="140" t="s">
        <v>108</v>
      </c>
      <c r="M19" s="141"/>
      <c r="N19" s="128" t="s">
        <v>109</v>
      </c>
      <c r="O19" s="129"/>
      <c r="P19" s="129"/>
      <c r="Q19" s="129"/>
      <c r="R19" s="129"/>
      <c r="S19" s="129"/>
      <c r="T19" s="129"/>
      <c r="U19" s="129"/>
      <c r="V19" s="129"/>
      <c r="W19" s="130"/>
      <c r="X19" s="128" t="s">
        <v>110</v>
      </c>
      <c r="Y19" s="129"/>
      <c r="Z19" s="129"/>
      <c r="AA19" s="129"/>
      <c r="AB19" s="129"/>
      <c r="AC19" s="130"/>
      <c r="AD19" s="42" t="s">
        <v>74</v>
      </c>
      <c r="AE19" s="41"/>
      <c r="AF19" s="41"/>
      <c r="AG19" s="27"/>
      <c r="AH19" s="159" t="s">
        <v>4</v>
      </c>
      <c r="AI19" s="160"/>
      <c r="AJ19" s="11"/>
      <c r="AK19" s="11"/>
      <c r="AL19" s="11"/>
      <c r="AM19" s="11"/>
      <c r="AN19" s="11"/>
      <c r="AO19" s="11"/>
    </row>
    <row r="20" spans="1:41" ht="10.5" customHeight="1">
      <c r="A20" s="3"/>
      <c r="B20" s="9"/>
      <c r="C20" s="9" t="s">
        <v>86</v>
      </c>
      <c r="D20" s="131"/>
      <c r="E20" s="132"/>
      <c r="F20" s="132"/>
      <c r="G20" s="132"/>
      <c r="H20" s="132"/>
      <c r="I20" s="132"/>
      <c r="J20" s="132"/>
      <c r="K20" s="133"/>
      <c r="L20" s="142"/>
      <c r="M20" s="143"/>
      <c r="N20" s="131"/>
      <c r="O20" s="132"/>
      <c r="P20" s="132"/>
      <c r="Q20" s="132"/>
      <c r="R20" s="132"/>
      <c r="S20" s="132"/>
      <c r="T20" s="132"/>
      <c r="U20" s="132"/>
      <c r="V20" s="132"/>
      <c r="W20" s="133"/>
      <c r="X20" s="131"/>
      <c r="Y20" s="132"/>
      <c r="Z20" s="132"/>
      <c r="AA20" s="132"/>
      <c r="AB20" s="132"/>
      <c r="AC20" s="133"/>
      <c r="AD20" s="44" t="s">
        <v>20</v>
      </c>
      <c r="AE20" s="43"/>
      <c r="AF20" s="43"/>
      <c r="AG20" s="6"/>
      <c r="AH20" s="172" t="s">
        <v>67</v>
      </c>
      <c r="AI20" s="173"/>
      <c r="AJ20" s="12"/>
      <c r="AK20" s="11"/>
      <c r="AL20" s="11"/>
      <c r="AM20" s="11"/>
      <c r="AN20" s="11"/>
      <c r="AO20" s="11"/>
    </row>
    <row r="21" spans="1:41" ht="10.5" customHeight="1">
      <c r="A21" s="3" t="s">
        <v>89</v>
      </c>
      <c r="B21" s="9" t="s">
        <v>90</v>
      </c>
      <c r="C21" s="9" t="s">
        <v>10</v>
      </c>
      <c r="D21" s="144" t="s">
        <v>139</v>
      </c>
      <c r="E21" s="135"/>
      <c r="F21" s="144" t="s">
        <v>140</v>
      </c>
      <c r="G21" s="145"/>
      <c r="H21" s="134" t="s">
        <v>141</v>
      </c>
      <c r="I21" s="135"/>
      <c r="J21" s="134"/>
      <c r="K21" s="135"/>
      <c r="L21" s="134" t="s">
        <v>142</v>
      </c>
      <c r="M21" s="135"/>
      <c r="N21" s="144" t="s">
        <v>143</v>
      </c>
      <c r="O21" s="145"/>
      <c r="P21" s="134" t="s">
        <v>144</v>
      </c>
      <c r="Q21" s="135"/>
      <c r="R21" s="134" t="s">
        <v>145</v>
      </c>
      <c r="S21" s="135"/>
      <c r="T21" s="134" t="s">
        <v>146</v>
      </c>
      <c r="U21" s="135"/>
      <c r="V21" s="134" t="s">
        <v>138</v>
      </c>
      <c r="W21" s="135"/>
      <c r="X21" s="134" t="s">
        <v>147</v>
      </c>
      <c r="Y21" s="135"/>
      <c r="Z21" s="134" t="s">
        <v>148</v>
      </c>
      <c r="AA21" s="135"/>
      <c r="AB21" s="134" t="s">
        <v>152</v>
      </c>
      <c r="AC21" s="135"/>
      <c r="AD21" s="92"/>
      <c r="AE21" s="92"/>
      <c r="AF21" s="92"/>
      <c r="AG21" s="92"/>
      <c r="AH21" s="30"/>
      <c r="AI21" s="29"/>
      <c r="AJ21" s="11"/>
      <c r="AK21" s="11"/>
      <c r="AL21" s="11"/>
      <c r="AM21" s="11"/>
      <c r="AN21" s="11"/>
      <c r="AO21" s="11"/>
    </row>
    <row r="22" spans="1:41" ht="10.5" customHeight="1">
      <c r="A22" s="3"/>
      <c r="B22" s="9"/>
      <c r="C22" s="9" t="s">
        <v>11</v>
      </c>
      <c r="D22" s="134"/>
      <c r="E22" s="135"/>
      <c r="F22" s="144"/>
      <c r="G22" s="145"/>
      <c r="H22" s="134"/>
      <c r="I22" s="135"/>
      <c r="J22" s="134"/>
      <c r="K22" s="135"/>
      <c r="L22" s="134"/>
      <c r="M22" s="135"/>
      <c r="N22" s="144"/>
      <c r="O22" s="145"/>
      <c r="P22" s="134"/>
      <c r="Q22" s="135"/>
      <c r="R22" s="134"/>
      <c r="S22" s="135"/>
      <c r="T22" s="134"/>
      <c r="U22" s="135"/>
      <c r="V22" s="134"/>
      <c r="W22" s="135"/>
      <c r="X22" s="134"/>
      <c r="Y22" s="135"/>
      <c r="Z22" s="134"/>
      <c r="AA22" s="135"/>
      <c r="AB22" s="134"/>
      <c r="AC22" s="135"/>
      <c r="AD22" s="92"/>
      <c r="AE22" s="92"/>
      <c r="AF22" s="92"/>
      <c r="AG22" s="92"/>
      <c r="AH22" s="25" t="s">
        <v>7</v>
      </c>
      <c r="AI22" s="10" t="s">
        <v>5</v>
      </c>
      <c r="AJ22" s="11"/>
      <c r="AK22" s="11"/>
      <c r="AL22" s="11"/>
      <c r="AM22" s="11"/>
      <c r="AN22" s="11"/>
      <c r="AO22" s="11"/>
    </row>
    <row r="23" spans="1:41" ht="10.5" customHeight="1">
      <c r="A23" s="6"/>
      <c r="B23" s="7"/>
      <c r="C23" s="7"/>
      <c r="D23" s="136"/>
      <c r="E23" s="137"/>
      <c r="F23" s="146"/>
      <c r="G23" s="147"/>
      <c r="H23" s="136"/>
      <c r="I23" s="137"/>
      <c r="J23" s="136"/>
      <c r="K23" s="137"/>
      <c r="L23" s="136"/>
      <c r="M23" s="137"/>
      <c r="N23" s="146"/>
      <c r="O23" s="147"/>
      <c r="P23" s="136"/>
      <c r="Q23" s="137"/>
      <c r="R23" s="136"/>
      <c r="S23" s="137"/>
      <c r="T23" s="136"/>
      <c r="U23" s="137"/>
      <c r="V23" s="136"/>
      <c r="W23" s="137"/>
      <c r="X23" s="136"/>
      <c r="Y23" s="137"/>
      <c r="Z23" s="136"/>
      <c r="AA23" s="137"/>
      <c r="AB23" s="136"/>
      <c r="AC23" s="137"/>
      <c r="AD23" s="93"/>
      <c r="AE23" s="93"/>
      <c r="AF23" s="93"/>
      <c r="AG23" s="93"/>
      <c r="AH23" s="7" t="s">
        <v>8</v>
      </c>
      <c r="AI23" s="45" t="s">
        <v>6</v>
      </c>
      <c r="AJ23" s="11"/>
      <c r="AK23" s="11"/>
      <c r="AL23" s="11"/>
      <c r="AM23" s="11"/>
      <c r="AN23" s="11"/>
      <c r="AO23" s="11"/>
    </row>
    <row r="24" spans="1:41" ht="11.25" customHeight="1">
      <c r="A24" s="85">
        <v>1</v>
      </c>
      <c r="B24" s="49">
        <v>2</v>
      </c>
      <c r="C24" s="49">
        <v>3</v>
      </c>
      <c r="D24" s="49">
        <v>4</v>
      </c>
      <c r="E24" s="49">
        <v>5</v>
      </c>
      <c r="F24" s="49">
        <v>6</v>
      </c>
      <c r="G24" s="49">
        <v>7</v>
      </c>
      <c r="H24" s="49">
        <v>8</v>
      </c>
      <c r="I24" s="49">
        <v>9</v>
      </c>
      <c r="J24" s="49">
        <v>10</v>
      </c>
      <c r="K24" s="49">
        <v>11</v>
      </c>
      <c r="L24" s="49">
        <v>12</v>
      </c>
      <c r="M24" s="49">
        <v>13</v>
      </c>
      <c r="N24" s="49">
        <v>14</v>
      </c>
      <c r="O24" s="49">
        <v>15</v>
      </c>
      <c r="P24" s="49">
        <v>16</v>
      </c>
      <c r="Q24" s="49">
        <v>17</v>
      </c>
      <c r="R24" s="49">
        <v>18</v>
      </c>
      <c r="S24" s="49">
        <v>19</v>
      </c>
      <c r="T24" s="50">
        <v>20</v>
      </c>
      <c r="U24" s="49">
        <v>21</v>
      </c>
      <c r="V24" s="49">
        <v>22</v>
      </c>
      <c r="W24" s="49">
        <v>23</v>
      </c>
      <c r="X24" s="49">
        <v>24</v>
      </c>
      <c r="Y24" s="49">
        <v>25</v>
      </c>
      <c r="Z24" s="49">
        <v>26</v>
      </c>
      <c r="AA24" s="49">
        <v>27</v>
      </c>
      <c r="AB24" s="49">
        <v>28</v>
      </c>
      <c r="AC24" s="49">
        <v>29</v>
      </c>
      <c r="AD24" s="49">
        <v>30</v>
      </c>
      <c r="AE24" s="49">
        <v>31</v>
      </c>
      <c r="AF24" s="49">
        <v>32</v>
      </c>
      <c r="AG24" s="50">
        <v>33</v>
      </c>
      <c r="AH24" s="50">
        <v>34</v>
      </c>
      <c r="AI24" s="51">
        <v>35</v>
      </c>
      <c r="AJ24" s="11"/>
      <c r="AK24" s="11"/>
      <c r="AL24" s="11"/>
      <c r="AM24" s="11"/>
      <c r="AN24" s="11"/>
      <c r="AO24" s="11"/>
    </row>
    <row r="25" spans="1:40" ht="15.75" customHeight="1">
      <c r="A25" s="22" t="s">
        <v>22</v>
      </c>
      <c r="B25" s="23" t="s">
        <v>102</v>
      </c>
      <c r="C25" s="23" t="s">
        <v>103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6"/>
      <c r="AI25" s="89"/>
      <c r="AJ25" s="11"/>
      <c r="AK25" s="11"/>
      <c r="AL25" s="11"/>
      <c r="AM25" s="11"/>
      <c r="AN25" s="11"/>
    </row>
    <row r="26" spans="1:40" ht="15.75" customHeight="1" thickBot="1">
      <c r="A26" s="78" t="s">
        <v>23</v>
      </c>
      <c r="B26" s="79"/>
      <c r="C26" s="79"/>
      <c r="D26" s="138">
        <v>220</v>
      </c>
      <c r="E26" s="139"/>
      <c r="F26" s="138">
        <v>160</v>
      </c>
      <c r="G26" s="139"/>
      <c r="H26" s="187">
        <v>42946</v>
      </c>
      <c r="I26" s="139"/>
      <c r="J26" s="79"/>
      <c r="K26" s="79"/>
      <c r="L26" s="138" t="s">
        <v>149</v>
      </c>
      <c r="M26" s="139"/>
      <c r="N26" s="138">
        <v>48</v>
      </c>
      <c r="O26" s="139"/>
      <c r="P26" s="138">
        <v>220</v>
      </c>
      <c r="Q26" s="139"/>
      <c r="R26" s="138">
        <v>163</v>
      </c>
      <c r="S26" s="139"/>
      <c r="T26" s="138">
        <v>160</v>
      </c>
      <c r="U26" s="139"/>
      <c r="V26" s="138">
        <v>30</v>
      </c>
      <c r="W26" s="139"/>
      <c r="X26" s="138" t="s">
        <v>150</v>
      </c>
      <c r="Y26" s="139"/>
      <c r="Z26" s="138">
        <v>160</v>
      </c>
      <c r="AA26" s="139"/>
      <c r="AB26" s="138" t="s">
        <v>151</v>
      </c>
      <c r="AC26" s="139"/>
      <c r="AD26" s="79"/>
      <c r="AE26" s="79"/>
      <c r="AF26" s="79"/>
      <c r="AG26" s="79"/>
      <c r="AH26" s="80"/>
      <c r="AI26" s="90"/>
      <c r="AJ26" s="11"/>
      <c r="AK26" s="11"/>
      <c r="AL26" s="11"/>
      <c r="AM26" s="11"/>
      <c r="AN26" s="11"/>
    </row>
    <row r="27" spans="1:40" ht="21.75" customHeight="1" thickTop="1">
      <c r="A27" s="62" t="s">
        <v>84</v>
      </c>
      <c r="B27" s="94">
        <v>274.05</v>
      </c>
      <c r="C27" s="94">
        <f>B27*AH27</f>
        <v>235.693962</v>
      </c>
      <c r="D27" s="100">
        <v>71.67</v>
      </c>
      <c r="E27" s="94">
        <f>D27*H13/1000</f>
        <v>0.8600399999999999</v>
      </c>
      <c r="F27" s="100"/>
      <c r="G27" s="94">
        <f>F27*H13/1000</f>
        <v>0</v>
      </c>
      <c r="H27" s="100"/>
      <c r="I27" s="94">
        <f>H27*H13/1000</f>
        <v>0</v>
      </c>
      <c r="J27" s="100"/>
      <c r="K27" s="94">
        <f>J27*H13/1000</f>
        <v>0</v>
      </c>
      <c r="L27" s="100"/>
      <c r="M27" s="94">
        <f>L27*H13/1000</f>
        <v>0</v>
      </c>
      <c r="N27" s="100"/>
      <c r="O27" s="94">
        <f>N27*H13/1000</f>
        <v>0</v>
      </c>
      <c r="P27" s="100"/>
      <c r="Q27" s="94">
        <f>P27*H13/1000</f>
        <v>0</v>
      </c>
      <c r="R27" s="100"/>
      <c r="S27" s="94">
        <f>R27*H13/1000</f>
        <v>0</v>
      </c>
      <c r="T27" s="100"/>
      <c r="U27" s="94">
        <f>T27*H13/1000</f>
        <v>0</v>
      </c>
      <c r="V27" s="100"/>
      <c r="W27" s="94">
        <f>V27*H13/1000</f>
        <v>0</v>
      </c>
      <c r="X27" s="100"/>
      <c r="Y27" s="94">
        <f>X27*H13/1000</f>
        <v>0</v>
      </c>
      <c r="Z27" s="100"/>
      <c r="AA27" s="94">
        <f>Z27*H13/1000</f>
        <v>0</v>
      </c>
      <c r="AB27" s="100"/>
      <c r="AC27" s="94">
        <f>AB27*H13/1000</f>
        <v>0</v>
      </c>
      <c r="AD27" s="94"/>
      <c r="AE27" s="94"/>
      <c r="AF27" s="94"/>
      <c r="AG27" s="94"/>
      <c r="AH27" s="95">
        <f>E27+G27+I27+K27+M27+O27+Q27+S27+U27+W27+Y27+AA27+AC27</f>
        <v>0.8600399999999999</v>
      </c>
      <c r="AI27" s="96"/>
      <c r="AJ27" s="11"/>
      <c r="AK27" s="11"/>
      <c r="AL27" s="11"/>
      <c r="AM27" s="11"/>
      <c r="AN27" s="11"/>
    </row>
    <row r="28" spans="1:40" ht="15.75" customHeight="1">
      <c r="A28" s="62" t="s">
        <v>116</v>
      </c>
      <c r="B28" s="94">
        <v>127.53</v>
      </c>
      <c r="C28" s="94">
        <f>B28*AH28</f>
        <v>0</v>
      </c>
      <c r="D28" s="100"/>
      <c r="E28" s="94">
        <f>D28*H13/1000</f>
        <v>0</v>
      </c>
      <c r="F28" s="100"/>
      <c r="G28" s="94">
        <f>F28*H13/1000</f>
        <v>0</v>
      </c>
      <c r="H28" s="100"/>
      <c r="I28" s="94">
        <f>H28*H13/1000</f>
        <v>0</v>
      </c>
      <c r="J28" s="100"/>
      <c r="K28" s="94">
        <f>J28*H13/1000</f>
        <v>0</v>
      </c>
      <c r="L28" s="100"/>
      <c r="M28" s="94">
        <f>L28*H13/1000</f>
        <v>0</v>
      </c>
      <c r="N28" s="100"/>
      <c r="O28" s="94">
        <f>N28*H13/1000</f>
        <v>0</v>
      </c>
      <c r="P28" s="100"/>
      <c r="Q28" s="94">
        <f>P28*H13/1000</f>
        <v>0</v>
      </c>
      <c r="R28" s="100"/>
      <c r="S28" s="94">
        <f>R28*H13/1000</f>
        <v>0</v>
      </c>
      <c r="T28" s="100"/>
      <c r="U28" s="94">
        <f>T28*H13/1000</f>
        <v>0</v>
      </c>
      <c r="V28" s="100"/>
      <c r="W28" s="94">
        <f>V28*H13/1000</f>
        <v>0</v>
      </c>
      <c r="X28" s="100"/>
      <c r="Y28" s="94">
        <f>X28*H13/1000</f>
        <v>0</v>
      </c>
      <c r="Z28" s="100"/>
      <c r="AA28" s="94">
        <f>Z28*H13/1000</f>
        <v>0</v>
      </c>
      <c r="AB28" s="100"/>
      <c r="AC28" s="94">
        <f>AB28*H13/1000</f>
        <v>0</v>
      </c>
      <c r="AD28" s="94"/>
      <c r="AE28" s="94"/>
      <c r="AF28" s="94"/>
      <c r="AG28" s="94"/>
      <c r="AH28" s="95">
        <f>E28+G28+I28+K28+M28+O28+Q28+S28+U28+W28+Y28+AA28+AC28</f>
        <v>0</v>
      </c>
      <c r="AI28" s="96"/>
      <c r="AJ28" s="11"/>
      <c r="AK28" s="11"/>
      <c r="AL28" s="11"/>
      <c r="AM28" s="11"/>
      <c r="AN28" s="11"/>
    </row>
    <row r="29" spans="1:41" ht="15.75" customHeight="1">
      <c r="A29" s="62" t="s">
        <v>24</v>
      </c>
      <c r="B29" s="94">
        <v>75.21</v>
      </c>
      <c r="C29" s="94">
        <f aca="true" t="shared" si="0" ref="C29:C50">B29*AH29</f>
        <v>0</v>
      </c>
      <c r="D29" s="100"/>
      <c r="E29" s="94">
        <f>D29*H13/1000</f>
        <v>0</v>
      </c>
      <c r="F29" s="100"/>
      <c r="G29" s="94">
        <f>F29*H13/1000</f>
        <v>0</v>
      </c>
      <c r="H29" s="100"/>
      <c r="I29" s="94">
        <f>H29*H13/1000</f>
        <v>0</v>
      </c>
      <c r="J29" s="100"/>
      <c r="K29" s="94">
        <f>J29*H13/1000</f>
        <v>0</v>
      </c>
      <c r="L29" s="100"/>
      <c r="M29" s="94">
        <f>L29*H13/1000</f>
        <v>0</v>
      </c>
      <c r="N29" s="100"/>
      <c r="O29" s="94">
        <f>N29*H13/1000</f>
        <v>0</v>
      </c>
      <c r="P29" s="100"/>
      <c r="Q29" s="94">
        <f>P29*H13/1000</f>
        <v>0</v>
      </c>
      <c r="R29" s="100"/>
      <c r="S29" s="94">
        <f>R29*H13/1000</f>
        <v>0</v>
      </c>
      <c r="T29" s="100"/>
      <c r="U29" s="94">
        <f>T29*H13/1000</f>
        <v>0</v>
      </c>
      <c r="V29" s="100"/>
      <c r="W29" s="94">
        <f>V29*H13/1000</f>
        <v>0</v>
      </c>
      <c r="X29" s="100"/>
      <c r="Y29" s="94">
        <f>X29*H13/1000</f>
        <v>0</v>
      </c>
      <c r="Z29" s="100"/>
      <c r="AA29" s="94">
        <f>Z29*H13/1000</f>
        <v>0</v>
      </c>
      <c r="AB29" s="100"/>
      <c r="AC29" s="94">
        <f>AB29*H13/1000</f>
        <v>0</v>
      </c>
      <c r="AD29" s="94"/>
      <c r="AE29" s="94"/>
      <c r="AF29" s="94"/>
      <c r="AG29" s="94"/>
      <c r="AH29" s="95">
        <f aca="true" t="shared" si="1" ref="AH29:AH50">E29+G29+I29+K29+M29+O29+Q29+S29+U29+W29+Y29+AA29+AC29</f>
        <v>0</v>
      </c>
      <c r="AI29" s="96"/>
      <c r="AJ29" s="11"/>
      <c r="AK29" s="11"/>
      <c r="AL29" s="11"/>
      <c r="AM29" s="11"/>
      <c r="AN29" s="11"/>
      <c r="AO29" s="11"/>
    </row>
    <row r="30" spans="1:41" ht="33.75" customHeight="1">
      <c r="A30" s="62" t="s">
        <v>25</v>
      </c>
      <c r="B30" s="94">
        <v>193</v>
      </c>
      <c r="C30" s="94">
        <f t="shared" si="0"/>
        <v>0</v>
      </c>
      <c r="D30" s="100"/>
      <c r="E30" s="94">
        <f>D30*H13/1000</f>
        <v>0</v>
      </c>
      <c r="F30" s="100"/>
      <c r="G30" s="94">
        <f>F30*H13/1000</f>
        <v>0</v>
      </c>
      <c r="H30" s="100"/>
      <c r="I30" s="94">
        <f>H30*H13/1000</f>
        <v>0</v>
      </c>
      <c r="J30" s="100"/>
      <c r="K30" s="94">
        <f>J30*H13/1000</f>
        <v>0</v>
      </c>
      <c r="L30" s="100"/>
      <c r="M30" s="94">
        <f>L30*H13/1000</f>
        <v>0</v>
      </c>
      <c r="N30" s="100"/>
      <c r="O30" s="94">
        <f>N30*H13/1000</f>
        <v>0</v>
      </c>
      <c r="P30" s="100"/>
      <c r="Q30" s="94">
        <f>P30*H13/1000</f>
        <v>0</v>
      </c>
      <c r="R30" s="100"/>
      <c r="S30" s="94">
        <f>R30*H13/1000</f>
        <v>0</v>
      </c>
      <c r="T30" s="100"/>
      <c r="U30" s="94">
        <f>T30*H13/1000</f>
        <v>0</v>
      </c>
      <c r="V30" s="100"/>
      <c r="W30" s="94">
        <f>V30*H13/1000</f>
        <v>0</v>
      </c>
      <c r="X30" s="100"/>
      <c r="Y30" s="94">
        <f>X30*H13/1000</f>
        <v>0</v>
      </c>
      <c r="Z30" s="100"/>
      <c r="AA30" s="94">
        <f>Z30*H13/1000</f>
        <v>0</v>
      </c>
      <c r="AB30" s="100"/>
      <c r="AC30" s="94">
        <f>AB30*H13/1000</f>
        <v>0</v>
      </c>
      <c r="AD30" s="94"/>
      <c r="AE30" s="94"/>
      <c r="AF30" s="94"/>
      <c r="AG30" s="94"/>
      <c r="AH30" s="95">
        <f t="shared" si="1"/>
        <v>0</v>
      </c>
      <c r="AI30" s="96"/>
      <c r="AJ30" s="11"/>
      <c r="AK30" s="11"/>
      <c r="AL30" s="11"/>
      <c r="AM30" s="11"/>
      <c r="AN30" s="11"/>
      <c r="AO30" s="11"/>
    </row>
    <row r="31" spans="1:41" ht="15.75" customHeight="1">
      <c r="A31" s="62" t="s">
        <v>121</v>
      </c>
      <c r="B31" s="94">
        <v>207</v>
      </c>
      <c r="C31" s="94">
        <f t="shared" si="0"/>
        <v>0</v>
      </c>
      <c r="D31" s="100"/>
      <c r="E31" s="94">
        <f>D31*H13/1000</f>
        <v>0</v>
      </c>
      <c r="F31" s="100"/>
      <c r="G31" s="94">
        <f>F31*H13/1000</f>
        <v>0</v>
      </c>
      <c r="H31" s="100"/>
      <c r="I31" s="94">
        <f>H31*H13/1000</f>
        <v>0</v>
      </c>
      <c r="J31" s="100"/>
      <c r="K31" s="94">
        <f>J31*H13/1000</f>
        <v>0</v>
      </c>
      <c r="L31" s="100"/>
      <c r="M31" s="94">
        <f>L31*H13/1000</f>
        <v>0</v>
      </c>
      <c r="N31" s="100"/>
      <c r="O31" s="94">
        <f>N31*H13/1000</f>
        <v>0</v>
      </c>
      <c r="P31" s="100"/>
      <c r="Q31" s="94">
        <f>P31*H13/1000</f>
        <v>0</v>
      </c>
      <c r="R31" s="100"/>
      <c r="S31" s="94">
        <f>R31*H13/1000</f>
        <v>0</v>
      </c>
      <c r="T31" s="100"/>
      <c r="U31" s="94">
        <f>T31*H13/1000</f>
        <v>0</v>
      </c>
      <c r="V31" s="100"/>
      <c r="W31" s="94">
        <f>V31*H13/1000</f>
        <v>0</v>
      </c>
      <c r="X31" s="100"/>
      <c r="Y31" s="94">
        <f>X31*H13/1000</f>
        <v>0</v>
      </c>
      <c r="Z31" s="100"/>
      <c r="AA31" s="94">
        <f>Z31*H13/1000</f>
        <v>0</v>
      </c>
      <c r="AB31" s="100"/>
      <c r="AC31" s="94">
        <f>AB31*H13/1000</f>
        <v>0</v>
      </c>
      <c r="AD31" s="94"/>
      <c r="AE31" s="94"/>
      <c r="AF31" s="94"/>
      <c r="AG31" s="94"/>
      <c r="AH31" s="95">
        <f t="shared" si="1"/>
        <v>0</v>
      </c>
      <c r="AI31" s="96"/>
      <c r="AJ31" s="11"/>
      <c r="AK31" s="11"/>
      <c r="AL31" s="11"/>
      <c r="AM31" s="11"/>
      <c r="AN31" s="11"/>
      <c r="AO31" s="11"/>
    </row>
    <row r="32" spans="1:41" ht="15.75" customHeight="1">
      <c r="A32" s="62" t="s">
        <v>128</v>
      </c>
      <c r="B32" s="94">
        <v>305</v>
      </c>
      <c r="C32" s="94">
        <f t="shared" si="0"/>
        <v>14.64</v>
      </c>
      <c r="D32" s="100">
        <v>4</v>
      </c>
      <c r="E32" s="94">
        <f>D32*H13/1000</f>
        <v>0.048</v>
      </c>
      <c r="F32" s="100"/>
      <c r="G32" s="94">
        <f>F32*H13/1000</f>
        <v>0</v>
      </c>
      <c r="H32" s="100"/>
      <c r="I32" s="94">
        <f>H32*H13/1000</f>
        <v>0</v>
      </c>
      <c r="J32" s="100"/>
      <c r="K32" s="94">
        <f>J32*H13/1000</f>
        <v>0</v>
      </c>
      <c r="L32" s="100"/>
      <c r="M32" s="94">
        <f>L32*H13/1000</f>
        <v>0</v>
      </c>
      <c r="N32" s="100"/>
      <c r="O32" s="94">
        <f>N32*H13/1000</f>
        <v>0</v>
      </c>
      <c r="P32" s="100"/>
      <c r="Q32" s="94">
        <f>P32*H13/1000</f>
        <v>0</v>
      </c>
      <c r="R32" s="100"/>
      <c r="S32" s="94">
        <f>R32*H13/1000</f>
        <v>0</v>
      </c>
      <c r="T32" s="100"/>
      <c r="U32" s="94">
        <f>T32*H13/1000</f>
        <v>0</v>
      </c>
      <c r="V32" s="100"/>
      <c r="W32" s="94">
        <f>V32*H13/1000</f>
        <v>0</v>
      </c>
      <c r="X32" s="100"/>
      <c r="Y32" s="94">
        <f>X32*H13/1000</f>
        <v>0</v>
      </c>
      <c r="Z32" s="100"/>
      <c r="AA32" s="94">
        <f>Z32*H13/1000</f>
        <v>0</v>
      </c>
      <c r="AB32" s="100"/>
      <c r="AC32" s="94">
        <f>AB32*H13/1000</f>
        <v>0</v>
      </c>
      <c r="AD32" s="94"/>
      <c r="AE32" s="94"/>
      <c r="AF32" s="94"/>
      <c r="AG32" s="94"/>
      <c r="AH32" s="95">
        <f t="shared" si="1"/>
        <v>0.048</v>
      </c>
      <c r="AI32" s="96"/>
      <c r="AJ32" s="11"/>
      <c r="AK32" s="11"/>
      <c r="AL32" s="11"/>
      <c r="AM32" s="11"/>
      <c r="AN32" s="11"/>
      <c r="AO32" s="11"/>
    </row>
    <row r="33" spans="1:41" ht="15.75" customHeight="1">
      <c r="A33" s="62" t="s">
        <v>113</v>
      </c>
      <c r="B33" s="94">
        <v>124.88</v>
      </c>
      <c r="C33" s="94">
        <f t="shared" si="0"/>
        <v>7.492799999999999</v>
      </c>
      <c r="D33" s="100">
        <v>5</v>
      </c>
      <c r="E33" s="94">
        <f>D33*H13/1000</f>
        <v>0.06</v>
      </c>
      <c r="F33" s="100"/>
      <c r="G33" s="94">
        <f>F33*H13/1000</f>
        <v>0</v>
      </c>
      <c r="H33" s="100"/>
      <c r="I33" s="94">
        <f>H33*H13/1000</f>
        <v>0</v>
      </c>
      <c r="J33" s="100"/>
      <c r="K33" s="94">
        <f>J33*H13/1000</f>
        <v>0</v>
      </c>
      <c r="L33" s="100"/>
      <c r="M33" s="94">
        <f>L33*H13/1000</f>
        <v>0</v>
      </c>
      <c r="N33" s="100"/>
      <c r="O33" s="94">
        <f>N33*H13/1000</f>
        <v>0</v>
      </c>
      <c r="P33" s="100"/>
      <c r="Q33" s="94">
        <f>P33*H13/1000</f>
        <v>0</v>
      </c>
      <c r="R33" s="100"/>
      <c r="S33" s="94">
        <f>R33*H13/1000</f>
        <v>0</v>
      </c>
      <c r="T33" s="100"/>
      <c r="U33" s="94">
        <f>T33*H13/1000</f>
        <v>0</v>
      </c>
      <c r="V33" s="100"/>
      <c r="W33" s="94">
        <f>V33*H13/1000</f>
        <v>0</v>
      </c>
      <c r="X33" s="100"/>
      <c r="Y33" s="94">
        <f>X33*H13/1000</f>
        <v>0</v>
      </c>
      <c r="Z33" s="100"/>
      <c r="AA33" s="94">
        <f>Z33*H13/1000</f>
        <v>0</v>
      </c>
      <c r="AB33" s="100"/>
      <c r="AC33" s="94">
        <f>AB33*H13/1000</f>
        <v>0</v>
      </c>
      <c r="AD33" s="94"/>
      <c r="AE33" s="94"/>
      <c r="AF33" s="94"/>
      <c r="AG33" s="94"/>
      <c r="AH33" s="95">
        <f t="shared" si="1"/>
        <v>0.06</v>
      </c>
      <c r="AI33" s="96"/>
      <c r="AJ33" s="11"/>
      <c r="AK33" s="11"/>
      <c r="AL33" s="11"/>
      <c r="AM33" s="11"/>
      <c r="AN33" s="11"/>
      <c r="AO33" s="11"/>
    </row>
    <row r="34" spans="1:41" ht="15.75" customHeight="1">
      <c r="A34" s="62" t="s">
        <v>26</v>
      </c>
      <c r="B34" s="94">
        <v>200.07</v>
      </c>
      <c r="C34" s="94">
        <f t="shared" si="0"/>
        <v>0</v>
      </c>
      <c r="D34" s="100"/>
      <c r="E34" s="94">
        <f>D34*H13/1000</f>
        <v>0</v>
      </c>
      <c r="F34" s="100"/>
      <c r="G34" s="94">
        <f>F34*H13/1000</f>
        <v>0</v>
      </c>
      <c r="H34" s="100"/>
      <c r="I34" s="94">
        <f>H34*H13/1000</f>
        <v>0</v>
      </c>
      <c r="J34" s="100"/>
      <c r="K34" s="94">
        <f>J34*H13/1000</f>
        <v>0</v>
      </c>
      <c r="L34" s="100"/>
      <c r="M34" s="94">
        <f>L34*H13/1000</f>
        <v>0</v>
      </c>
      <c r="N34" s="100"/>
      <c r="O34" s="94">
        <f>N34*H13/1000</f>
        <v>0</v>
      </c>
      <c r="P34" s="100"/>
      <c r="Q34" s="94">
        <f>P34*H13/1000</f>
        <v>0</v>
      </c>
      <c r="R34" s="100"/>
      <c r="S34" s="94">
        <f>R34*H13/1000</f>
        <v>0</v>
      </c>
      <c r="T34" s="100"/>
      <c r="U34" s="94">
        <f>T34*H13/1000</f>
        <v>0</v>
      </c>
      <c r="V34" s="100"/>
      <c r="W34" s="94">
        <f>V34*H13/1000</f>
        <v>0</v>
      </c>
      <c r="X34" s="100"/>
      <c r="Y34" s="94">
        <f>X34*H13/1000</f>
        <v>0</v>
      </c>
      <c r="Z34" s="100"/>
      <c r="AA34" s="94">
        <f>Z34*H13/1000</f>
        <v>0</v>
      </c>
      <c r="AB34" s="100"/>
      <c r="AC34" s="94">
        <f>AB34*H13/1000</f>
        <v>0</v>
      </c>
      <c r="AD34" s="94"/>
      <c r="AE34" s="94"/>
      <c r="AF34" s="94"/>
      <c r="AG34" s="94"/>
      <c r="AH34" s="95">
        <f t="shared" si="1"/>
        <v>0</v>
      </c>
      <c r="AI34" s="96"/>
      <c r="AJ34" s="11"/>
      <c r="AK34" s="11"/>
      <c r="AL34" s="11"/>
      <c r="AM34" s="11"/>
      <c r="AN34" s="11"/>
      <c r="AO34" s="11"/>
    </row>
    <row r="35" spans="1:41" ht="15.75" customHeight="1">
      <c r="A35" s="62" t="s">
        <v>125</v>
      </c>
      <c r="B35" s="94">
        <v>121.49</v>
      </c>
      <c r="C35" s="94">
        <f t="shared" si="0"/>
        <v>0</v>
      </c>
      <c r="D35" s="100"/>
      <c r="E35" s="94">
        <f>D35*H13/1000</f>
        <v>0</v>
      </c>
      <c r="F35" s="100"/>
      <c r="G35" s="94">
        <f>F35*H13/1000</f>
        <v>0</v>
      </c>
      <c r="H35" s="100"/>
      <c r="I35" s="94">
        <f>H35*H13/1000</f>
        <v>0</v>
      </c>
      <c r="J35" s="100"/>
      <c r="K35" s="94">
        <f>J35*H13/1000</f>
        <v>0</v>
      </c>
      <c r="L35" s="100"/>
      <c r="M35" s="94">
        <f>L35*H13/1000</f>
        <v>0</v>
      </c>
      <c r="N35" s="100"/>
      <c r="O35" s="94">
        <f>N35*H13/1000</f>
        <v>0</v>
      </c>
      <c r="P35" s="100"/>
      <c r="Q35" s="94">
        <f>P35*H13/1000</f>
        <v>0</v>
      </c>
      <c r="R35" s="100"/>
      <c r="S35" s="94">
        <f>R35*H13/1000</f>
        <v>0</v>
      </c>
      <c r="T35" s="100"/>
      <c r="U35" s="94">
        <f>T35*H13/1000</f>
        <v>0</v>
      </c>
      <c r="V35" s="100"/>
      <c r="W35" s="94">
        <f>V35*H13/1000</f>
        <v>0</v>
      </c>
      <c r="X35" s="100"/>
      <c r="Y35" s="94">
        <f>X35*H13/1000</f>
        <v>0</v>
      </c>
      <c r="Z35" s="100"/>
      <c r="AA35" s="94">
        <f>Z35*H13/1000</f>
        <v>0</v>
      </c>
      <c r="AB35" s="100"/>
      <c r="AC35" s="94">
        <f>AB35*H13/1000</f>
        <v>0</v>
      </c>
      <c r="AD35" s="94"/>
      <c r="AE35" s="94"/>
      <c r="AF35" s="94"/>
      <c r="AG35" s="94"/>
      <c r="AH35" s="95">
        <f t="shared" si="1"/>
        <v>0</v>
      </c>
      <c r="AI35" s="96"/>
      <c r="AJ35" s="11"/>
      <c r="AK35" s="11"/>
      <c r="AL35" s="11"/>
      <c r="AM35" s="11"/>
      <c r="AN35" s="11"/>
      <c r="AO35" s="11"/>
    </row>
    <row r="36" spans="1:41" ht="15.75" customHeight="1">
      <c r="A36" s="62" t="s">
        <v>112</v>
      </c>
      <c r="B36" s="94">
        <v>354</v>
      </c>
      <c r="C36" s="94">
        <f t="shared" si="0"/>
        <v>0</v>
      </c>
      <c r="D36" s="100"/>
      <c r="E36" s="94">
        <f>D36*H13/1000</f>
        <v>0</v>
      </c>
      <c r="F36" s="100"/>
      <c r="G36" s="94">
        <f>F36*H13/1000</f>
        <v>0</v>
      </c>
      <c r="H36" s="100"/>
      <c r="I36" s="94">
        <f>H36*H13/1000</f>
        <v>0</v>
      </c>
      <c r="J36" s="100"/>
      <c r="K36" s="94">
        <f>J36*H13/1000</f>
        <v>0</v>
      </c>
      <c r="L36" s="100"/>
      <c r="M36" s="94">
        <f>L36*H13/1000</f>
        <v>0</v>
      </c>
      <c r="N36" s="100"/>
      <c r="O36" s="94">
        <f>N36*H13/1000</f>
        <v>0</v>
      </c>
      <c r="P36" s="100"/>
      <c r="Q36" s="94">
        <f>P36*H13/1000</f>
        <v>0</v>
      </c>
      <c r="R36" s="100"/>
      <c r="S36" s="94">
        <f>R36*H13/1000</f>
        <v>0</v>
      </c>
      <c r="T36" s="100"/>
      <c r="U36" s="94">
        <f>T36*H13/1000</f>
        <v>0</v>
      </c>
      <c r="V36" s="100"/>
      <c r="W36" s="94">
        <f>V36*H13/1000</f>
        <v>0</v>
      </c>
      <c r="X36" s="100"/>
      <c r="Y36" s="94">
        <f>X36*H13/1000</f>
        <v>0</v>
      </c>
      <c r="Z36" s="100"/>
      <c r="AA36" s="94">
        <f>Z36*H13/1000</f>
        <v>0</v>
      </c>
      <c r="AB36" s="100"/>
      <c r="AC36" s="94">
        <f>AB36*H13/1000</f>
        <v>0</v>
      </c>
      <c r="AD36" s="94"/>
      <c r="AE36" s="94"/>
      <c r="AF36" s="94"/>
      <c r="AG36" s="94"/>
      <c r="AH36" s="95">
        <f t="shared" si="1"/>
        <v>0</v>
      </c>
      <c r="AI36" s="96"/>
      <c r="AJ36" s="11"/>
      <c r="AK36" s="11"/>
      <c r="AL36" s="11"/>
      <c r="AM36" s="11"/>
      <c r="AN36" s="11"/>
      <c r="AO36" s="11"/>
    </row>
    <row r="37" spans="1:41" ht="18" customHeight="1">
      <c r="A37" s="62" t="s">
        <v>27</v>
      </c>
      <c r="B37" s="94">
        <v>275</v>
      </c>
      <c r="C37" s="94">
        <f t="shared" si="0"/>
        <v>46.2</v>
      </c>
      <c r="D37" s="100">
        <v>4</v>
      </c>
      <c r="E37" s="94">
        <f>D37*H13/1000</f>
        <v>0.048</v>
      </c>
      <c r="F37" s="100">
        <v>7</v>
      </c>
      <c r="G37" s="94">
        <f>F37*H13/1000</f>
        <v>0.084</v>
      </c>
      <c r="H37" s="100">
        <v>3</v>
      </c>
      <c r="I37" s="122">
        <f>H37*H13/1000</f>
        <v>0.036</v>
      </c>
      <c r="J37" s="100"/>
      <c r="K37" s="94">
        <f>J37*H13/1000</f>
        <v>0</v>
      </c>
      <c r="L37" s="100"/>
      <c r="M37" s="94">
        <f>L37*H13/1000</f>
        <v>0</v>
      </c>
      <c r="N37" s="100"/>
      <c r="O37" s="94">
        <f>N37*H13/1000</f>
        <v>0</v>
      </c>
      <c r="P37" s="100"/>
      <c r="Q37" s="94">
        <f>P37*H13/1000</f>
        <v>0</v>
      </c>
      <c r="R37" s="100"/>
      <c r="S37" s="94">
        <f>R37*H13/1000</f>
        <v>0</v>
      </c>
      <c r="T37" s="100"/>
      <c r="U37" s="94">
        <f>T37*H13/1000</f>
        <v>0</v>
      </c>
      <c r="V37" s="100"/>
      <c r="W37" s="94">
        <f>V37*H13/1000</f>
        <v>0</v>
      </c>
      <c r="X37" s="100"/>
      <c r="Y37" s="94">
        <f>X37*H13/1000</f>
        <v>0</v>
      </c>
      <c r="Z37" s="100"/>
      <c r="AA37" s="94">
        <f>Z37*H13/1000</f>
        <v>0</v>
      </c>
      <c r="AB37" s="100"/>
      <c r="AC37" s="94">
        <f>AB37*H13/1000</f>
        <v>0</v>
      </c>
      <c r="AD37" s="94"/>
      <c r="AE37" s="94"/>
      <c r="AF37" s="94"/>
      <c r="AG37" s="94"/>
      <c r="AH37" s="121">
        <f t="shared" si="1"/>
        <v>0.168</v>
      </c>
      <c r="AI37" s="96"/>
      <c r="AJ37" s="11"/>
      <c r="AK37" s="11"/>
      <c r="AL37" s="11"/>
      <c r="AM37" s="11"/>
      <c r="AN37" s="11"/>
      <c r="AO37" s="11"/>
    </row>
    <row r="38" spans="1:41" ht="18" customHeight="1">
      <c r="A38" s="62" t="s">
        <v>117</v>
      </c>
      <c r="B38" s="94">
        <v>29.15</v>
      </c>
      <c r="C38" s="94">
        <f t="shared" si="0"/>
        <v>58.301165999999995</v>
      </c>
      <c r="D38" s="100">
        <v>166.67</v>
      </c>
      <c r="E38" s="122">
        <f>D38*H13/1000</f>
        <v>2.00004</v>
      </c>
      <c r="F38" s="100"/>
      <c r="G38" s="94">
        <f>F38*H13/1000</f>
        <v>0</v>
      </c>
      <c r="H38" s="100"/>
      <c r="I38" s="94">
        <f>H38*H13/1000</f>
        <v>0</v>
      </c>
      <c r="J38" s="100"/>
      <c r="K38" s="94">
        <f>J38*H13/1000</f>
        <v>0</v>
      </c>
      <c r="L38" s="100"/>
      <c r="M38" s="94">
        <f>L38*H13/1000</f>
        <v>0</v>
      </c>
      <c r="N38" s="100"/>
      <c r="O38" s="94">
        <f>N38*H13/1000</f>
        <v>0</v>
      </c>
      <c r="P38" s="100"/>
      <c r="Q38" s="94">
        <f>P38*H13/1000</f>
        <v>0</v>
      </c>
      <c r="R38" s="100"/>
      <c r="S38" s="94">
        <f>R38*H13/1000</f>
        <v>0</v>
      </c>
      <c r="T38" s="100"/>
      <c r="U38" s="94">
        <f>T38*H13/1000</f>
        <v>0</v>
      </c>
      <c r="V38" s="100"/>
      <c r="W38" s="94">
        <f>V38*H13/1000</f>
        <v>0</v>
      </c>
      <c r="X38" s="100"/>
      <c r="Y38" s="94">
        <f>X38*H13/1000</f>
        <v>0</v>
      </c>
      <c r="Z38" s="100"/>
      <c r="AA38" s="94">
        <f>Z38*H13/1000</f>
        <v>0</v>
      </c>
      <c r="AB38" s="100"/>
      <c r="AC38" s="94">
        <f>AB38*H13/1000</f>
        <v>0</v>
      </c>
      <c r="AD38" s="94"/>
      <c r="AE38" s="94"/>
      <c r="AF38" s="94"/>
      <c r="AG38" s="94"/>
      <c r="AH38" s="95">
        <f>E38+G38+I38+K38+M38+O38+Q38+S38+U38+W38+Y38+AA38+AC38</f>
        <v>2.00004</v>
      </c>
      <c r="AI38" s="96"/>
      <c r="AJ38" s="11"/>
      <c r="AK38" s="11"/>
      <c r="AL38" s="11"/>
      <c r="AM38" s="11"/>
      <c r="AN38" s="11"/>
      <c r="AO38" s="11"/>
    </row>
    <row r="39" spans="1:41" ht="18" customHeight="1">
      <c r="A39" s="62" t="s">
        <v>28</v>
      </c>
      <c r="B39" s="94">
        <v>55.66</v>
      </c>
      <c r="C39" s="94">
        <f t="shared" si="0"/>
        <v>6.679199999999999</v>
      </c>
      <c r="D39" s="100">
        <v>2</v>
      </c>
      <c r="E39" s="122">
        <f>D39*H13/1000</f>
        <v>0.024</v>
      </c>
      <c r="F39" s="100">
        <v>3</v>
      </c>
      <c r="G39" s="122">
        <f>F39*H13/1000</f>
        <v>0.036</v>
      </c>
      <c r="H39" s="100">
        <v>3</v>
      </c>
      <c r="I39" s="122">
        <f>H39*H13/1000</f>
        <v>0.036</v>
      </c>
      <c r="J39" s="100">
        <v>2</v>
      </c>
      <c r="K39" s="94">
        <f>J39*H13/1000</f>
        <v>0.024</v>
      </c>
      <c r="L39" s="100"/>
      <c r="M39" s="94">
        <f>L39*H13/1000</f>
        <v>0</v>
      </c>
      <c r="N39" s="100"/>
      <c r="O39" s="94">
        <f>N39*H13/1000</f>
        <v>0</v>
      </c>
      <c r="P39" s="100"/>
      <c r="Q39" s="94">
        <f>P39*H13/1000</f>
        <v>0</v>
      </c>
      <c r="R39" s="100"/>
      <c r="S39" s="94">
        <f>R39*H13/1000</f>
        <v>0</v>
      </c>
      <c r="T39" s="100"/>
      <c r="U39" s="94">
        <f>T39*H13/1000</f>
        <v>0</v>
      </c>
      <c r="V39" s="100"/>
      <c r="W39" s="94">
        <f>V39*H13/1000</f>
        <v>0</v>
      </c>
      <c r="X39" s="100"/>
      <c r="Y39" s="94">
        <f>X39*H13/1000</f>
        <v>0</v>
      </c>
      <c r="Z39" s="100"/>
      <c r="AA39" s="94">
        <f>Z39*H13/1000</f>
        <v>0</v>
      </c>
      <c r="AB39" s="100"/>
      <c r="AC39" s="94">
        <f>AB39*H13/1000</f>
        <v>0</v>
      </c>
      <c r="AD39" s="94"/>
      <c r="AE39" s="94"/>
      <c r="AF39" s="94"/>
      <c r="AG39" s="94"/>
      <c r="AH39" s="121">
        <f t="shared" si="1"/>
        <v>0.12</v>
      </c>
      <c r="AI39" s="96"/>
      <c r="AJ39" s="11"/>
      <c r="AK39" s="11"/>
      <c r="AL39" s="11"/>
      <c r="AM39" s="11"/>
      <c r="AN39" s="11"/>
      <c r="AO39" s="11"/>
    </row>
    <row r="40" spans="1:41" ht="18" customHeight="1">
      <c r="A40" s="62" t="s">
        <v>127</v>
      </c>
      <c r="B40" s="94">
        <v>105.57</v>
      </c>
      <c r="C40" s="94">
        <f>B40*E40</f>
        <v>0</v>
      </c>
      <c r="D40" s="100"/>
      <c r="E40" s="122">
        <f>D40*H13/1000</f>
        <v>0</v>
      </c>
      <c r="F40" s="100"/>
      <c r="G40" s="94">
        <f>F40*H13/1000</f>
        <v>0</v>
      </c>
      <c r="H40" s="100"/>
      <c r="I40" s="94">
        <f>H40*H13/1000</f>
        <v>0</v>
      </c>
      <c r="J40" s="100"/>
      <c r="K40" s="94">
        <f>J40*H13/1000</f>
        <v>0</v>
      </c>
      <c r="L40" s="100"/>
      <c r="M40" s="94">
        <f>L40*H13/1000</f>
        <v>0</v>
      </c>
      <c r="N40" s="100"/>
      <c r="O40" s="94">
        <f>N40*H13/1000</f>
        <v>0</v>
      </c>
      <c r="P40" s="100"/>
      <c r="Q40" s="94">
        <f>P40*H13/1000</f>
        <v>0</v>
      </c>
      <c r="R40" s="100"/>
      <c r="S40" s="94">
        <f>R40*H13/1000</f>
        <v>0</v>
      </c>
      <c r="T40" s="100"/>
      <c r="U40" s="94">
        <f>T40*H13/1000</f>
        <v>0</v>
      </c>
      <c r="V40" s="100"/>
      <c r="W40" s="94">
        <f>V40*H13/1000</f>
        <v>0</v>
      </c>
      <c r="X40" s="100"/>
      <c r="Y40" s="94">
        <f>X40*H13/1000</f>
        <v>0</v>
      </c>
      <c r="Z40" s="100"/>
      <c r="AA40" s="94">
        <f>Z40*H13/1000</f>
        <v>0</v>
      </c>
      <c r="AB40" s="100"/>
      <c r="AC40" s="94">
        <f>AB40*H13/1000</f>
        <v>0</v>
      </c>
      <c r="AD40" s="94"/>
      <c r="AE40" s="94"/>
      <c r="AF40" s="94"/>
      <c r="AG40" s="94"/>
      <c r="AH40" s="95">
        <f>E41+G40+I40+K40+M40+O40+Q40+S40+U40+W40+Y40+AA40+AC40</f>
        <v>0.06</v>
      </c>
      <c r="AI40" s="96"/>
      <c r="AJ40" s="11"/>
      <c r="AK40" s="11"/>
      <c r="AL40" s="11"/>
      <c r="AM40" s="11"/>
      <c r="AN40" s="11"/>
      <c r="AO40" s="11"/>
    </row>
    <row r="41" spans="1:41" ht="15" customHeight="1">
      <c r="A41" s="62" t="s">
        <v>126</v>
      </c>
      <c r="B41" s="94">
        <v>320</v>
      </c>
      <c r="C41" s="94">
        <f t="shared" si="0"/>
        <v>19.2</v>
      </c>
      <c r="D41" s="100">
        <v>5</v>
      </c>
      <c r="E41" s="122">
        <f>D41*H13/1000</f>
        <v>0.06</v>
      </c>
      <c r="F41" s="100"/>
      <c r="G41" s="94">
        <f>F41*H14/1000</f>
        <v>0</v>
      </c>
      <c r="H41" s="100"/>
      <c r="I41" s="94">
        <f>H41*H14/1000</f>
        <v>0</v>
      </c>
      <c r="J41" s="100"/>
      <c r="K41" s="94">
        <f>J41*H13/1000</f>
        <v>0</v>
      </c>
      <c r="L41" s="100"/>
      <c r="M41" s="94">
        <f>L41*H13/1000</f>
        <v>0</v>
      </c>
      <c r="N41" s="100"/>
      <c r="O41" s="94">
        <f>N41*H13/1000</f>
        <v>0</v>
      </c>
      <c r="P41" s="100"/>
      <c r="Q41" s="94">
        <f>P41*H13/1000</f>
        <v>0</v>
      </c>
      <c r="R41" s="100"/>
      <c r="S41" s="94">
        <f>R41*H13/1000</f>
        <v>0</v>
      </c>
      <c r="T41" s="100"/>
      <c r="U41" s="94">
        <f>T41*H13/1000</f>
        <v>0</v>
      </c>
      <c r="V41" s="100"/>
      <c r="W41" s="94">
        <f>V41*H13/1000</f>
        <v>0</v>
      </c>
      <c r="X41" s="100"/>
      <c r="Y41" s="94">
        <f>X41*H13/1000</f>
        <v>0</v>
      </c>
      <c r="Z41" s="100"/>
      <c r="AA41" s="94">
        <f>Z41*H13/1000</f>
        <v>0</v>
      </c>
      <c r="AB41" s="100"/>
      <c r="AC41" s="94">
        <f>AB41*H13/1000</f>
        <v>0</v>
      </c>
      <c r="AD41" s="94"/>
      <c r="AE41" s="94"/>
      <c r="AF41" s="94"/>
      <c r="AG41" s="94"/>
      <c r="AH41" s="95">
        <f>E41+G41+I41+K41+M41+O41+Q41+S41+U41+W41+Y41+AA41+AC41</f>
        <v>0.06</v>
      </c>
      <c r="AI41" s="96"/>
      <c r="AJ41" s="11"/>
      <c r="AK41" s="11"/>
      <c r="AL41" s="11"/>
      <c r="AM41" s="11"/>
      <c r="AN41" s="11"/>
      <c r="AO41" s="11"/>
    </row>
    <row r="42" spans="1:41" ht="15.75" customHeight="1">
      <c r="A42" s="62" t="s">
        <v>29</v>
      </c>
      <c r="B42" s="94">
        <v>41.2</v>
      </c>
      <c r="C42" s="94">
        <f t="shared" si="0"/>
        <v>206.00164800000002</v>
      </c>
      <c r="D42" s="100">
        <v>186.67</v>
      </c>
      <c r="E42" s="94">
        <f>D42*H13/1000</f>
        <v>2.24004</v>
      </c>
      <c r="F42" s="100">
        <v>150</v>
      </c>
      <c r="G42" s="94">
        <f>F42*H13/1000</f>
        <v>1.8</v>
      </c>
      <c r="H42" s="100">
        <v>80</v>
      </c>
      <c r="I42" s="94">
        <f>H42*H13/1000</f>
        <v>0.96</v>
      </c>
      <c r="J42" s="100"/>
      <c r="K42" s="94">
        <f>J42*H13/1000</f>
        <v>0</v>
      </c>
      <c r="L42" s="100"/>
      <c r="M42" s="94">
        <f>L42*H13/1000</f>
        <v>0</v>
      </c>
      <c r="N42" s="100"/>
      <c r="O42" s="94">
        <f>N42*H13/1000</f>
        <v>0</v>
      </c>
      <c r="P42" s="100"/>
      <c r="Q42" s="94">
        <f>P42*H13/1000</f>
        <v>0</v>
      </c>
      <c r="R42" s="100"/>
      <c r="S42" s="94">
        <f>R42*H13/1000</f>
        <v>0</v>
      </c>
      <c r="T42" s="100"/>
      <c r="U42" s="94">
        <f>T42*H13/1000</f>
        <v>0</v>
      </c>
      <c r="V42" s="100"/>
      <c r="W42" s="94">
        <f>V42*H13/1000</f>
        <v>0</v>
      </c>
      <c r="X42" s="100"/>
      <c r="Y42" s="94">
        <f>X42*H13/1000</f>
        <v>0</v>
      </c>
      <c r="Z42" s="100"/>
      <c r="AA42" s="94">
        <f>Z42*H13/1000</f>
        <v>0</v>
      </c>
      <c r="AB42" s="100"/>
      <c r="AC42" s="94">
        <f>AB42*H13/1000</f>
        <v>0</v>
      </c>
      <c r="AD42" s="94"/>
      <c r="AE42" s="94"/>
      <c r="AF42" s="94"/>
      <c r="AG42" s="94"/>
      <c r="AH42" s="95">
        <f t="shared" si="1"/>
        <v>5.00004</v>
      </c>
      <c r="AI42" s="96"/>
      <c r="AJ42" s="11"/>
      <c r="AK42" s="11"/>
      <c r="AL42" s="11"/>
      <c r="AM42" s="11"/>
      <c r="AN42" s="11"/>
      <c r="AO42" s="11"/>
    </row>
    <row r="43" spans="1:41" ht="18" customHeight="1">
      <c r="A43" s="62" t="s">
        <v>30</v>
      </c>
      <c r="B43" s="94">
        <v>139</v>
      </c>
      <c r="C43" s="94">
        <f t="shared" si="0"/>
        <v>0</v>
      </c>
      <c r="D43" s="100"/>
      <c r="E43" s="94">
        <f>D43*H13/1000</f>
        <v>0</v>
      </c>
      <c r="F43" s="100"/>
      <c r="G43" s="94">
        <f>F43*H13/1000</f>
        <v>0</v>
      </c>
      <c r="H43" s="100"/>
      <c r="I43" s="94">
        <f>H43*H13/1000</f>
        <v>0</v>
      </c>
      <c r="J43" s="100"/>
      <c r="K43" s="94">
        <f>J43*H13/1000</f>
        <v>0</v>
      </c>
      <c r="L43" s="100"/>
      <c r="M43" s="94">
        <f>L43*H13/1000</f>
        <v>0</v>
      </c>
      <c r="N43" s="100"/>
      <c r="O43" s="94">
        <f>N43*H13/1000</f>
        <v>0</v>
      </c>
      <c r="P43" s="100"/>
      <c r="Q43" s="94">
        <f>P43*H13/1000</f>
        <v>0</v>
      </c>
      <c r="R43" s="100"/>
      <c r="S43" s="94">
        <f>R43*H13/1000</f>
        <v>0</v>
      </c>
      <c r="T43" s="100"/>
      <c r="U43" s="94">
        <f>T43*H13/1000</f>
        <v>0</v>
      </c>
      <c r="V43" s="100"/>
      <c r="W43" s="94">
        <f>V43*H13/1000</f>
        <v>0</v>
      </c>
      <c r="X43" s="100"/>
      <c r="Y43" s="94">
        <f>X43*H13/1000</f>
        <v>0</v>
      </c>
      <c r="Z43" s="100"/>
      <c r="AA43" s="94">
        <f>Z43*H13/1000</f>
        <v>0</v>
      </c>
      <c r="AB43" s="100"/>
      <c r="AC43" s="94">
        <f>AB43*H13/1000</f>
        <v>0</v>
      </c>
      <c r="AD43" s="94"/>
      <c r="AE43" s="94"/>
      <c r="AF43" s="94"/>
      <c r="AG43" s="94"/>
      <c r="AH43" s="95">
        <f t="shared" si="1"/>
        <v>0</v>
      </c>
      <c r="AI43" s="96"/>
      <c r="AJ43" s="11"/>
      <c r="AK43" s="11"/>
      <c r="AL43" s="11"/>
      <c r="AM43" s="11"/>
      <c r="AN43" s="11"/>
      <c r="AO43" s="11"/>
    </row>
    <row r="44" spans="1:41" ht="15.75" customHeight="1">
      <c r="A44" s="62" t="s">
        <v>31</v>
      </c>
      <c r="B44" s="94">
        <v>71.6</v>
      </c>
      <c r="C44" s="94">
        <f t="shared" si="0"/>
        <v>0</v>
      </c>
      <c r="D44" s="100"/>
      <c r="E44" s="94">
        <f>D44*H13/1000</f>
        <v>0</v>
      </c>
      <c r="F44" s="100"/>
      <c r="G44" s="94">
        <f>F44*H13/1000</f>
        <v>0</v>
      </c>
      <c r="H44" s="100"/>
      <c r="I44" s="94">
        <f>H44*H13/1000</f>
        <v>0</v>
      </c>
      <c r="J44" s="100"/>
      <c r="K44" s="94">
        <f>J44*H13/1000</f>
        <v>0</v>
      </c>
      <c r="L44" s="100"/>
      <c r="M44" s="94">
        <f>L44*H13/1000</f>
        <v>0</v>
      </c>
      <c r="N44" s="100"/>
      <c r="O44" s="94">
        <f>N44*H13/1000</f>
        <v>0</v>
      </c>
      <c r="P44" s="100"/>
      <c r="Q44" s="94">
        <f>P44*H13/1000</f>
        <v>0</v>
      </c>
      <c r="R44" s="100"/>
      <c r="S44" s="94">
        <f>R44*H13/1000</f>
        <v>0</v>
      </c>
      <c r="T44" s="100"/>
      <c r="U44" s="94">
        <f>T44*H13/1000</f>
        <v>0</v>
      </c>
      <c r="V44" s="100"/>
      <c r="W44" s="94">
        <f>V44*H13/1000</f>
        <v>0</v>
      </c>
      <c r="X44" s="100"/>
      <c r="Y44" s="94">
        <f>X44*H13/1000</f>
        <v>0</v>
      </c>
      <c r="Z44" s="100"/>
      <c r="AA44" s="94">
        <f>Z44*H13/1000</f>
        <v>0</v>
      </c>
      <c r="AB44" s="100"/>
      <c r="AC44" s="94">
        <f>AB44*H13/1000</f>
        <v>0</v>
      </c>
      <c r="AD44" s="94"/>
      <c r="AE44" s="94"/>
      <c r="AF44" s="94"/>
      <c r="AG44" s="94"/>
      <c r="AH44" s="95">
        <f t="shared" si="1"/>
        <v>0</v>
      </c>
      <c r="AI44" s="96"/>
      <c r="AJ44" s="11"/>
      <c r="AK44" s="11"/>
      <c r="AL44" s="11"/>
      <c r="AM44" s="11"/>
      <c r="AN44" s="11"/>
      <c r="AO44" s="11"/>
    </row>
    <row r="45" spans="1:41" ht="18" customHeight="1">
      <c r="A45" s="62" t="s">
        <v>32</v>
      </c>
      <c r="B45" s="94">
        <v>135</v>
      </c>
      <c r="C45" s="94">
        <f t="shared" si="0"/>
        <v>13.0896</v>
      </c>
      <c r="D45" s="100">
        <v>8.08</v>
      </c>
      <c r="E45" s="94">
        <f>D45*H13/1000</f>
        <v>0.09696</v>
      </c>
      <c r="F45" s="100"/>
      <c r="G45" s="94">
        <f>F45*H13/1000</f>
        <v>0</v>
      </c>
      <c r="H45" s="100"/>
      <c r="I45" s="94">
        <f>H45*H13/1000</f>
        <v>0</v>
      </c>
      <c r="J45" s="100"/>
      <c r="K45" s="94">
        <f>J45*H13/1000</f>
        <v>0</v>
      </c>
      <c r="L45" s="100"/>
      <c r="M45" s="94">
        <f>L45*H13/1000</f>
        <v>0</v>
      </c>
      <c r="N45" s="100"/>
      <c r="O45" s="94">
        <f>N45*H13/1000</f>
        <v>0</v>
      </c>
      <c r="P45" s="100"/>
      <c r="Q45" s="94">
        <f>P45*H13/1000</f>
        <v>0</v>
      </c>
      <c r="R45" s="100"/>
      <c r="S45" s="94">
        <f>R45*H13/1000</f>
        <v>0</v>
      </c>
      <c r="T45" s="100"/>
      <c r="U45" s="94">
        <f>T45*H13/1000</f>
        <v>0</v>
      </c>
      <c r="V45" s="100"/>
      <c r="W45" s="94">
        <f>V45*H13/1000</f>
        <v>0</v>
      </c>
      <c r="X45" s="100"/>
      <c r="Y45" s="94">
        <f>X45*H13/1000</f>
        <v>0</v>
      </c>
      <c r="Z45" s="100"/>
      <c r="AA45" s="94">
        <f>Z45*H13/1000</f>
        <v>0</v>
      </c>
      <c r="AB45" s="100"/>
      <c r="AC45" s="94">
        <f>AB45*H13/1000</f>
        <v>0</v>
      </c>
      <c r="AD45" s="94"/>
      <c r="AE45" s="94"/>
      <c r="AF45" s="94"/>
      <c r="AG45" s="94"/>
      <c r="AH45" s="95">
        <f t="shared" si="1"/>
        <v>0.09696</v>
      </c>
      <c r="AI45" s="96"/>
      <c r="AJ45" s="11"/>
      <c r="AK45" s="11"/>
      <c r="AL45" s="11"/>
      <c r="AM45" s="11"/>
      <c r="AN45" s="11"/>
      <c r="AO45" s="11"/>
    </row>
    <row r="46" spans="1:41" ht="18" customHeight="1">
      <c r="A46" s="62" t="s">
        <v>33</v>
      </c>
      <c r="B46" s="94">
        <v>126.63</v>
      </c>
      <c r="C46" s="94">
        <f t="shared" si="0"/>
        <v>0</v>
      </c>
      <c r="D46" s="100"/>
      <c r="E46" s="94">
        <f>D46*H13/1000</f>
        <v>0</v>
      </c>
      <c r="F46" s="100"/>
      <c r="G46" s="94">
        <f>F46*H13/1000</f>
        <v>0</v>
      </c>
      <c r="H46" s="100"/>
      <c r="I46" s="94">
        <f>H46*H13/1000</f>
        <v>0</v>
      </c>
      <c r="J46" s="100"/>
      <c r="K46" s="94">
        <f>J46*H13/1000</f>
        <v>0</v>
      </c>
      <c r="L46" s="100"/>
      <c r="M46" s="94">
        <f>L46*H13/1000</f>
        <v>0</v>
      </c>
      <c r="N46" s="100"/>
      <c r="O46" s="94">
        <f>N46*H13/1000</f>
        <v>0</v>
      </c>
      <c r="P46" s="100"/>
      <c r="Q46" s="94">
        <f>P46*H13/1000</f>
        <v>0</v>
      </c>
      <c r="R46" s="100"/>
      <c r="S46" s="94">
        <f>R46*H13/1000</f>
        <v>0</v>
      </c>
      <c r="T46" s="100"/>
      <c r="U46" s="94">
        <f>T46*H13/1000</f>
        <v>0</v>
      </c>
      <c r="V46" s="100"/>
      <c r="W46" s="94">
        <f>V46*H13/1000</f>
        <v>0</v>
      </c>
      <c r="X46" s="100"/>
      <c r="Y46" s="94">
        <f>X46*H13/1000</f>
        <v>0</v>
      </c>
      <c r="Z46" s="100"/>
      <c r="AA46" s="94">
        <f>Z46*H13/1000</f>
        <v>0</v>
      </c>
      <c r="AB46" s="100"/>
      <c r="AC46" s="94">
        <f>AB46*H13/1000</f>
        <v>0</v>
      </c>
      <c r="AD46" s="94"/>
      <c r="AE46" s="94"/>
      <c r="AF46" s="94"/>
      <c r="AG46" s="94"/>
      <c r="AH46" s="95">
        <f t="shared" si="1"/>
        <v>0</v>
      </c>
      <c r="AI46" s="96"/>
      <c r="AJ46" s="11"/>
      <c r="AK46" s="11"/>
      <c r="AL46" s="11"/>
      <c r="AM46" s="11"/>
      <c r="AN46" s="11"/>
      <c r="AO46" s="11"/>
    </row>
    <row r="47" spans="1:41" ht="15.75" customHeight="1">
      <c r="A47" s="62" t="s">
        <v>34</v>
      </c>
      <c r="B47" s="94">
        <v>245.85</v>
      </c>
      <c r="C47" s="94">
        <f t="shared" si="0"/>
        <v>0</v>
      </c>
      <c r="D47" s="100"/>
      <c r="E47" s="94">
        <f>D47*H13/1000</f>
        <v>0</v>
      </c>
      <c r="F47" s="100"/>
      <c r="G47" s="94">
        <f>F47*H13/1000</f>
        <v>0</v>
      </c>
      <c r="H47" s="100"/>
      <c r="I47" s="94">
        <f>H47*H13/1000</f>
        <v>0</v>
      </c>
      <c r="J47" s="100"/>
      <c r="K47" s="94">
        <f>J47*H13/1000</f>
        <v>0</v>
      </c>
      <c r="L47" s="100"/>
      <c r="M47" s="94">
        <f>L47*H13/1000</f>
        <v>0</v>
      </c>
      <c r="N47" s="100"/>
      <c r="O47" s="94">
        <f>N47*H13/1000</f>
        <v>0</v>
      </c>
      <c r="P47" s="100"/>
      <c r="Q47" s="94">
        <f>P47*H13/1000</f>
        <v>0</v>
      </c>
      <c r="R47" s="100"/>
      <c r="S47" s="94">
        <f>R47*H13/1000</f>
        <v>0</v>
      </c>
      <c r="T47" s="100"/>
      <c r="U47" s="94">
        <f>T47*H13/1000</f>
        <v>0</v>
      </c>
      <c r="V47" s="100"/>
      <c r="W47" s="94">
        <f>V47*H13/1000</f>
        <v>0</v>
      </c>
      <c r="X47" s="100"/>
      <c r="Y47" s="94">
        <f>X47*H13/1000</f>
        <v>0</v>
      </c>
      <c r="Z47" s="100"/>
      <c r="AA47" s="94">
        <f>Z47*H13/1000</f>
        <v>0</v>
      </c>
      <c r="AB47" s="100"/>
      <c r="AC47" s="94">
        <f>AB47*H13/1000</f>
        <v>0</v>
      </c>
      <c r="AD47" s="94"/>
      <c r="AE47" s="94"/>
      <c r="AF47" s="94"/>
      <c r="AG47" s="94"/>
      <c r="AH47" s="95">
        <f t="shared" si="1"/>
        <v>0</v>
      </c>
      <c r="AI47" s="96"/>
      <c r="AJ47" s="11"/>
      <c r="AK47" s="11"/>
      <c r="AL47" s="11"/>
      <c r="AM47" s="11"/>
      <c r="AN47" s="11"/>
      <c r="AO47" s="11"/>
    </row>
    <row r="48" spans="1:41" ht="14.25" customHeight="1">
      <c r="A48" s="62" t="s">
        <v>35</v>
      </c>
      <c r="B48" s="94">
        <v>4.26</v>
      </c>
      <c r="C48" s="94">
        <f t="shared" si="0"/>
        <v>4.26</v>
      </c>
      <c r="D48" s="109">
        <v>1</v>
      </c>
      <c r="E48" s="94">
        <f>D48*H13/1000</f>
        <v>0.012</v>
      </c>
      <c r="F48" s="109"/>
      <c r="G48" s="94">
        <f>F48*H13/1000</f>
        <v>0</v>
      </c>
      <c r="H48" s="109"/>
      <c r="I48" s="94">
        <f>H48*H13/1000</f>
        <v>0</v>
      </c>
      <c r="J48" s="109"/>
      <c r="K48" s="94">
        <f>J48*H13/1000</f>
        <v>0</v>
      </c>
      <c r="L48" s="109"/>
      <c r="M48" s="110"/>
      <c r="N48" s="109"/>
      <c r="O48" s="110"/>
      <c r="P48" s="109"/>
      <c r="Q48" s="110"/>
      <c r="R48" s="109"/>
      <c r="S48" s="110"/>
      <c r="T48" s="109"/>
      <c r="U48" s="110"/>
      <c r="V48" s="109"/>
      <c r="W48" s="110"/>
      <c r="X48" s="109"/>
      <c r="Y48" s="110"/>
      <c r="Z48" s="109"/>
      <c r="AA48" s="110"/>
      <c r="AB48" s="109"/>
      <c r="AC48" s="110"/>
      <c r="AD48" s="94"/>
      <c r="AE48" s="94"/>
      <c r="AF48" s="94"/>
      <c r="AG48" s="94"/>
      <c r="AH48" s="108">
        <f>D48+F48+H48+J48+L48+N48+P48+R48+T48+V48+X48+Z48+AB48</f>
        <v>1</v>
      </c>
      <c r="AI48" s="96"/>
      <c r="AJ48" s="11"/>
      <c r="AK48" s="11"/>
      <c r="AL48" s="11"/>
      <c r="AM48" s="11"/>
      <c r="AN48" s="11"/>
      <c r="AO48" s="11"/>
    </row>
    <row r="49" spans="1:41" ht="16.5" customHeight="1">
      <c r="A49" s="63" t="s">
        <v>115</v>
      </c>
      <c r="B49" s="97">
        <v>76.5</v>
      </c>
      <c r="C49" s="94">
        <f t="shared" si="0"/>
        <v>0</v>
      </c>
      <c r="D49" s="101"/>
      <c r="E49" s="94">
        <f>D49*H13/1000</f>
        <v>0</v>
      </c>
      <c r="F49" s="101"/>
      <c r="G49" s="94">
        <f>F49*H13/1000</f>
        <v>0</v>
      </c>
      <c r="H49" s="101"/>
      <c r="I49" s="94">
        <f>H49*H13/1000</f>
        <v>0</v>
      </c>
      <c r="J49" s="101"/>
      <c r="K49" s="94">
        <f>J49*H13/1000</f>
        <v>0</v>
      </c>
      <c r="L49" s="101"/>
      <c r="M49" s="94">
        <f>L49*H13/1000</f>
        <v>0</v>
      </c>
      <c r="N49" s="101"/>
      <c r="O49" s="94">
        <f>N49*H13/1000</f>
        <v>0</v>
      </c>
      <c r="P49" s="101"/>
      <c r="Q49" s="94">
        <f>P49*H13/1000</f>
        <v>0</v>
      </c>
      <c r="R49" s="101"/>
      <c r="S49" s="94">
        <f>R49*H13/1000</f>
        <v>0</v>
      </c>
      <c r="T49" s="101"/>
      <c r="U49" s="94">
        <f>T49*H13/1000</f>
        <v>0</v>
      </c>
      <c r="V49" s="101"/>
      <c r="W49" s="94">
        <f>V49*H13/1000</f>
        <v>0</v>
      </c>
      <c r="X49" s="101"/>
      <c r="Y49" s="94">
        <f>X49*H13/1000</f>
        <v>0</v>
      </c>
      <c r="Z49" s="101"/>
      <c r="AA49" s="94">
        <f>Z49*H13/1000</f>
        <v>0</v>
      </c>
      <c r="AB49" s="101"/>
      <c r="AC49" s="94">
        <f>AB49*H13/1000</f>
        <v>0</v>
      </c>
      <c r="AD49" s="97"/>
      <c r="AE49" s="97"/>
      <c r="AF49" s="97"/>
      <c r="AG49" s="97"/>
      <c r="AH49" s="95">
        <f t="shared" si="1"/>
        <v>0</v>
      </c>
      <c r="AI49" s="99"/>
      <c r="AJ49" s="11"/>
      <c r="AK49" s="11"/>
      <c r="AL49" s="11"/>
      <c r="AM49" s="11"/>
      <c r="AN49" s="11"/>
      <c r="AO49" s="11"/>
    </row>
    <row r="50" spans="1:41" ht="15.75" customHeight="1">
      <c r="A50" s="61" t="s">
        <v>36</v>
      </c>
      <c r="B50" s="97">
        <v>20.07</v>
      </c>
      <c r="C50" s="94">
        <f t="shared" si="0"/>
        <v>0</v>
      </c>
      <c r="D50" s="101"/>
      <c r="E50" s="94">
        <f>D50*H13/1000</f>
        <v>0</v>
      </c>
      <c r="F50" s="101"/>
      <c r="G50" s="94">
        <f>F50*H13/1000</f>
        <v>0</v>
      </c>
      <c r="H50" s="101"/>
      <c r="I50" s="94">
        <f>H50*H13/1000</f>
        <v>0</v>
      </c>
      <c r="J50" s="101"/>
      <c r="K50" s="94">
        <f>J50*H13/1000</f>
        <v>0</v>
      </c>
      <c r="L50" s="101"/>
      <c r="M50" s="94">
        <f>L50*H13/1000</f>
        <v>0</v>
      </c>
      <c r="N50" s="101"/>
      <c r="O50" s="94">
        <f>N50*H13/1000</f>
        <v>0</v>
      </c>
      <c r="P50" s="101"/>
      <c r="Q50" s="94">
        <f>P50*H13/1000</f>
        <v>0</v>
      </c>
      <c r="R50" s="101"/>
      <c r="S50" s="94">
        <f>R50*H13/1000</f>
        <v>0</v>
      </c>
      <c r="T50" s="101"/>
      <c r="U50" s="94">
        <f>T50*H13/1000</f>
        <v>0</v>
      </c>
      <c r="V50" s="101"/>
      <c r="W50" s="94">
        <f>V50*H13/1000</f>
        <v>0</v>
      </c>
      <c r="X50" s="101"/>
      <c r="Y50" s="94">
        <f>X50*H13/1000</f>
        <v>0</v>
      </c>
      <c r="Z50" s="101"/>
      <c r="AA50" s="94">
        <f>Z50*H13/1000</f>
        <v>0</v>
      </c>
      <c r="AB50" s="101"/>
      <c r="AC50" s="94">
        <f>AB50*H13/1000</f>
        <v>0</v>
      </c>
      <c r="AD50" s="97"/>
      <c r="AE50" s="97"/>
      <c r="AF50" s="97"/>
      <c r="AG50" s="97"/>
      <c r="AH50" s="95">
        <f t="shared" si="1"/>
        <v>0</v>
      </c>
      <c r="AI50" s="99"/>
      <c r="AJ50" s="11"/>
      <c r="AK50" s="11"/>
      <c r="AL50" s="11"/>
      <c r="AM50" s="11"/>
      <c r="AN50" s="11"/>
      <c r="AO50" s="11"/>
    </row>
    <row r="51" spans="1:35" ht="15" customHeight="1">
      <c r="A51" s="28"/>
      <c r="B51" s="28"/>
      <c r="C51" s="12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84"/>
      <c r="AF51" s="28"/>
      <c r="AG51" s="28"/>
      <c r="AH51" s="24" t="s">
        <v>97</v>
      </c>
      <c r="AI51" s="28"/>
    </row>
    <row r="52" spans="1:41" ht="12" customHeight="1">
      <c r="A52" s="32" t="s">
        <v>88</v>
      </c>
      <c r="B52" s="26"/>
      <c r="C52" s="86"/>
      <c r="D52" s="33"/>
      <c r="E52" s="19"/>
      <c r="F52" s="19"/>
      <c r="G52" s="19"/>
      <c r="H52" s="19"/>
      <c r="I52" s="19"/>
      <c r="J52" s="19"/>
      <c r="K52" s="19"/>
      <c r="L52" s="119"/>
      <c r="M52" s="119"/>
      <c r="N52" s="36" t="s">
        <v>73</v>
      </c>
      <c r="O52" s="119"/>
      <c r="P52" s="119"/>
      <c r="Q52" s="119"/>
      <c r="R52" s="119"/>
      <c r="S52" s="36" t="s">
        <v>12</v>
      </c>
      <c r="T52" s="36"/>
      <c r="U52" s="119"/>
      <c r="V52" s="119"/>
      <c r="W52" s="119"/>
      <c r="X52" s="119"/>
      <c r="Y52" s="119"/>
      <c r="Z52" s="119"/>
      <c r="AA52" s="119"/>
      <c r="AB52" s="119"/>
      <c r="AC52" s="119"/>
      <c r="AD52" s="19"/>
      <c r="AE52" s="19"/>
      <c r="AF52" s="19"/>
      <c r="AG52" s="34"/>
      <c r="AH52" s="172" t="s">
        <v>9</v>
      </c>
      <c r="AI52" s="173"/>
      <c r="AJ52" s="11"/>
      <c r="AK52" s="11"/>
      <c r="AL52" s="11"/>
      <c r="AM52" s="11"/>
      <c r="AN52" s="11"/>
      <c r="AO52" s="11"/>
    </row>
    <row r="53" spans="1:41" ht="12" customHeight="1">
      <c r="A53" s="21"/>
      <c r="B53" s="25"/>
      <c r="C53" s="9" t="s">
        <v>87</v>
      </c>
      <c r="D53" s="128" t="s">
        <v>21</v>
      </c>
      <c r="E53" s="129"/>
      <c r="F53" s="129"/>
      <c r="G53" s="129"/>
      <c r="H53" s="129"/>
      <c r="I53" s="129"/>
      <c r="J53" s="129"/>
      <c r="K53" s="130"/>
      <c r="L53" s="140" t="s">
        <v>108</v>
      </c>
      <c r="M53" s="141"/>
      <c r="N53" s="128" t="s">
        <v>109</v>
      </c>
      <c r="O53" s="129"/>
      <c r="P53" s="129"/>
      <c r="Q53" s="129"/>
      <c r="R53" s="129"/>
      <c r="S53" s="129"/>
      <c r="T53" s="129"/>
      <c r="U53" s="129"/>
      <c r="V53" s="129"/>
      <c r="W53" s="130"/>
      <c r="X53" s="128" t="s">
        <v>110</v>
      </c>
      <c r="Y53" s="129"/>
      <c r="Z53" s="129"/>
      <c r="AA53" s="129"/>
      <c r="AB53" s="129"/>
      <c r="AC53" s="130"/>
      <c r="AD53" s="41" t="s">
        <v>19</v>
      </c>
      <c r="AE53" s="41"/>
      <c r="AF53" s="41"/>
      <c r="AG53" s="27"/>
      <c r="AH53" s="159" t="s">
        <v>4</v>
      </c>
      <c r="AI53" s="160"/>
      <c r="AJ53" s="11"/>
      <c r="AK53" s="11"/>
      <c r="AL53" s="11"/>
      <c r="AM53" s="11"/>
      <c r="AN53" s="11"/>
      <c r="AO53" s="11"/>
    </row>
    <row r="54" spans="1:41" ht="10.5" customHeight="1">
      <c r="A54" s="3"/>
      <c r="B54" s="9"/>
      <c r="C54" s="9" t="s">
        <v>86</v>
      </c>
      <c r="D54" s="131"/>
      <c r="E54" s="132"/>
      <c r="F54" s="132"/>
      <c r="G54" s="132"/>
      <c r="H54" s="132"/>
      <c r="I54" s="132"/>
      <c r="J54" s="132"/>
      <c r="K54" s="133"/>
      <c r="L54" s="142"/>
      <c r="M54" s="143"/>
      <c r="N54" s="131"/>
      <c r="O54" s="132"/>
      <c r="P54" s="132"/>
      <c r="Q54" s="132"/>
      <c r="R54" s="132"/>
      <c r="S54" s="132"/>
      <c r="T54" s="132"/>
      <c r="U54" s="132"/>
      <c r="V54" s="132"/>
      <c r="W54" s="133"/>
      <c r="X54" s="131"/>
      <c r="Y54" s="132"/>
      <c r="Z54" s="132"/>
      <c r="AA54" s="132"/>
      <c r="AB54" s="132"/>
      <c r="AC54" s="133"/>
      <c r="AD54" s="43" t="s">
        <v>20</v>
      </c>
      <c r="AE54" s="43"/>
      <c r="AF54" s="43"/>
      <c r="AG54" s="6"/>
      <c r="AH54" s="172" t="s">
        <v>67</v>
      </c>
      <c r="AI54" s="173"/>
      <c r="AJ54" s="12"/>
      <c r="AK54" s="11"/>
      <c r="AL54" s="11"/>
      <c r="AM54" s="11"/>
      <c r="AN54" s="11"/>
      <c r="AO54" s="11"/>
    </row>
    <row r="55" spans="1:41" ht="10.5" customHeight="1">
      <c r="A55" s="3" t="s">
        <v>89</v>
      </c>
      <c r="B55" s="9" t="s">
        <v>90</v>
      </c>
      <c r="C55" s="9" t="s">
        <v>10</v>
      </c>
      <c r="D55" s="148"/>
      <c r="E55" s="149"/>
      <c r="F55" s="148"/>
      <c r="G55" s="149"/>
      <c r="H55" s="148"/>
      <c r="I55" s="149"/>
      <c r="J55" s="148"/>
      <c r="K55" s="149"/>
      <c r="L55" s="124"/>
      <c r="M55" s="125"/>
      <c r="N55" s="124"/>
      <c r="O55" s="125"/>
      <c r="P55" s="124"/>
      <c r="Q55" s="125"/>
      <c r="R55" s="124"/>
      <c r="S55" s="125"/>
      <c r="T55" s="124"/>
      <c r="U55" s="125"/>
      <c r="V55" s="124"/>
      <c r="W55" s="125"/>
      <c r="X55" s="124"/>
      <c r="Y55" s="125"/>
      <c r="Z55" s="124"/>
      <c r="AA55" s="125"/>
      <c r="AB55" s="124"/>
      <c r="AC55" s="125"/>
      <c r="AD55" s="5"/>
      <c r="AE55" s="5"/>
      <c r="AF55" s="5"/>
      <c r="AG55" s="3"/>
      <c r="AH55" s="30"/>
      <c r="AI55" s="29"/>
      <c r="AJ55" s="11"/>
      <c r="AK55" s="11"/>
      <c r="AL55" s="11"/>
      <c r="AM55" s="11"/>
      <c r="AN55" s="11"/>
      <c r="AO55" s="11"/>
    </row>
    <row r="56" spans="1:41" ht="10.5" customHeight="1">
      <c r="A56" s="3"/>
      <c r="B56" s="9"/>
      <c r="C56" s="9" t="s">
        <v>11</v>
      </c>
      <c r="D56" s="124"/>
      <c r="E56" s="125"/>
      <c r="F56" s="124"/>
      <c r="G56" s="125"/>
      <c r="H56" s="124"/>
      <c r="I56" s="125"/>
      <c r="J56" s="124"/>
      <c r="K56" s="125"/>
      <c r="L56" s="124"/>
      <c r="M56" s="125"/>
      <c r="N56" s="124"/>
      <c r="O56" s="125"/>
      <c r="P56" s="124"/>
      <c r="Q56" s="125"/>
      <c r="R56" s="124"/>
      <c r="S56" s="125"/>
      <c r="T56" s="124"/>
      <c r="U56" s="125"/>
      <c r="V56" s="124"/>
      <c r="W56" s="125"/>
      <c r="X56" s="124"/>
      <c r="Y56" s="125"/>
      <c r="Z56" s="124"/>
      <c r="AA56" s="125"/>
      <c r="AB56" s="124"/>
      <c r="AC56" s="125"/>
      <c r="AD56" s="5"/>
      <c r="AE56" s="5"/>
      <c r="AF56" s="5"/>
      <c r="AG56" s="3"/>
      <c r="AH56" s="25" t="s">
        <v>7</v>
      </c>
      <c r="AI56" s="10" t="s">
        <v>5</v>
      </c>
      <c r="AJ56" s="11"/>
      <c r="AK56" s="11"/>
      <c r="AL56" s="11"/>
      <c r="AM56" s="11"/>
      <c r="AN56" s="11"/>
      <c r="AO56" s="11"/>
    </row>
    <row r="57" spans="1:41" ht="10.5" customHeight="1">
      <c r="A57" s="6"/>
      <c r="B57" s="7"/>
      <c r="C57" s="7"/>
      <c r="D57" s="126"/>
      <c r="E57" s="127"/>
      <c r="F57" s="126"/>
      <c r="G57" s="127"/>
      <c r="H57" s="126"/>
      <c r="I57" s="127"/>
      <c r="J57" s="126"/>
      <c r="K57" s="127"/>
      <c r="L57" s="126"/>
      <c r="M57" s="127"/>
      <c r="N57" s="126"/>
      <c r="O57" s="127"/>
      <c r="P57" s="126"/>
      <c r="Q57" s="127"/>
      <c r="R57" s="126"/>
      <c r="S57" s="127"/>
      <c r="T57" s="126"/>
      <c r="U57" s="127"/>
      <c r="V57" s="126"/>
      <c r="W57" s="127"/>
      <c r="X57" s="126"/>
      <c r="Y57" s="127"/>
      <c r="Z57" s="126"/>
      <c r="AA57" s="127"/>
      <c r="AB57" s="126"/>
      <c r="AC57" s="127"/>
      <c r="AD57" s="8"/>
      <c r="AE57" s="8"/>
      <c r="AF57" s="8"/>
      <c r="AG57" s="6"/>
      <c r="AH57" s="7" t="s">
        <v>8</v>
      </c>
      <c r="AI57" s="45" t="s">
        <v>6</v>
      </c>
      <c r="AJ57" s="11"/>
      <c r="AK57" s="11"/>
      <c r="AL57" s="11"/>
      <c r="AM57" s="11"/>
      <c r="AN57" s="11"/>
      <c r="AO57" s="11"/>
    </row>
    <row r="58" spans="1:41" ht="11.25" customHeight="1">
      <c r="A58" s="85">
        <v>1</v>
      </c>
      <c r="B58" s="49">
        <v>2</v>
      </c>
      <c r="C58" s="49">
        <v>3</v>
      </c>
      <c r="D58" s="49">
        <v>4</v>
      </c>
      <c r="E58" s="49">
        <v>5</v>
      </c>
      <c r="F58" s="49">
        <v>6</v>
      </c>
      <c r="G58" s="49">
        <v>7</v>
      </c>
      <c r="H58" s="49">
        <v>8</v>
      </c>
      <c r="I58" s="49">
        <v>9</v>
      </c>
      <c r="J58" s="49">
        <v>10</v>
      </c>
      <c r="K58" s="49">
        <v>11</v>
      </c>
      <c r="L58" s="49">
        <v>12</v>
      </c>
      <c r="M58" s="49">
        <v>13</v>
      </c>
      <c r="N58" s="49">
        <v>14</v>
      </c>
      <c r="O58" s="49">
        <v>15</v>
      </c>
      <c r="P58" s="49">
        <v>16</v>
      </c>
      <c r="Q58" s="49">
        <v>17</v>
      </c>
      <c r="R58" s="49">
        <v>18</v>
      </c>
      <c r="S58" s="49">
        <v>19</v>
      </c>
      <c r="T58" s="50">
        <v>20</v>
      </c>
      <c r="U58" s="49">
        <v>21</v>
      </c>
      <c r="V58" s="49">
        <v>22</v>
      </c>
      <c r="W58" s="49">
        <v>23</v>
      </c>
      <c r="X58" s="49">
        <v>24</v>
      </c>
      <c r="Y58" s="49">
        <v>25</v>
      </c>
      <c r="Z58" s="49">
        <v>26</v>
      </c>
      <c r="AA58" s="49">
        <v>27</v>
      </c>
      <c r="AB58" s="49">
        <v>28</v>
      </c>
      <c r="AC58" s="49">
        <v>29</v>
      </c>
      <c r="AD58" s="49">
        <v>30</v>
      </c>
      <c r="AE58" s="49">
        <v>31</v>
      </c>
      <c r="AF58" s="49">
        <v>32</v>
      </c>
      <c r="AG58" s="50">
        <v>33</v>
      </c>
      <c r="AH58" s="50">
        <v>34</v>
      </c>
      <c r="AI58" s="51">
        <v>35</v>
      </c>
      <c r="AJ58" s="11"/>
      <c r="AK58" s="11"/>
      <c r="AL58" s="11"/>
      <c r="AM58" s="11"/>
      <c r="AN58" s="11"/>
      <c r="AO58" s="11"/>
    </row>
    <row r="59" spans="1:40" ht="15.75" customHeight="1">
      <c r="A59" s="61" t="s">
        <v>114</v>
      </c>
      <c r="B59" s="104">
        <v>64.08</v>
      </c>
      <c r="C59" s="98">
        <f>B59*AH59</f>
        <v>0</v>
      </c>
      <c r="D59" s="107"/>
      <c r="E59" s="98">
        <f>D59*H13/1000</f>
        <v>0</v>
      </c>
      <c r="F59" s="107"/>
      <c r="G59" s="98">
        <f>F59*H13/1000</f>
        <v>0</v>
      </c>
      <c r="H59" s="107"/>
      <c r="I59" s="98">
        <f>H59*H13/1000</f>
        <v>0</v>
      </c>
      <c r="J59" s="107"/>
      <c r="K59" s="98">
        <f>J59*H13/1000</f>
        <v>0</v>
      </c>
      <c r="L59" s="107"/>
      <c r="M59" s="98">
        <f>L59*H13/1000</f>
        <v>0</v>
      </c>
      <c r="N59" s="107"/>
      <c r="O59" s="98">
        <f>N59*H13/1000</f>
        <v>0</v>
      </c>
      <c r="P59" s="107"/>
      <c r="Q59" s="98">
        <f>P59*H13/1000</f>
        <v>0</v>
      </c>
      <c r="R59" s="107"/>
      <c r="S59" s="98">
        <f>R59*H13/1000</f>
        <v>0</v>
      </c>
      <c r="T59" s="107"/>
      <c r="U59" s="98">
        <f>T59*H13/1000</f>
        <v>0</v>
      </c>
      <c r="V59" s="107"/>
      <c r="W59" s="98">
        <f>V59*H13/1000</f>
        <v>0</v>
      </c>
      <c r="X59" s="107"/>
      <c r="Y59" s="98">
        <f>X59*H13/1000</f>
        <v>0</v>
      </c>
      <c r="Z59" s="107"/>
      <c r="AA59" s="98">
        <f>Z59*H13/1000</f>
        <v>0</v>
      </c>
      <c r="AB59" s="107"/>
      <c r="AC59" s="98">
        <f>AB59*H13/1000</f>
        <v>0</v>
      </c>
      <c r="AD59" s="104"/>
      <c r="AE59" s="104"/>
      <c r="AF59" s="104"/>
      <c r="AG59" s="104"/>
      <c r="AH59" s="105">
        <f>E59+G59+I59+K59+M59+O59+Q59+S59+U59+W59+Y59+AA59+AC59</f>
        <v>0</v>
      </c>
      <c r="AI59" s="106"/>
      <c r="AJ59" s="11"/>
      <c r="AK59" s="11"/>
      <c r="AL59" s="11"/>
      <c r="AM59" s="11"/>
      <c r="AN59" s="11"/>
    </row>
    <row r="60" spans="1:40" ht="15.75" customHeight="1">
      <c r="A60" s="22" t="s">
        <v>38</v>
      </c>
      <c r="B60" s="97">
        <v>44.01</v>
      </c>
      <c r="C60" s="98">
        <f>B60*AH60</f>
        <v>10.562399999999998</v>
      </c>
      <c r="D60" s="107">
        <v>20</v>
      </c>
      <c r="E60" s="98">
        <f>D60*H13/1000</f>
        <v>0.24</v>
      </c>
      <c r="F60" s="107"/>
      <c r="G60" s="98">
        <f>F60*H13/1000</f>
        <v>0</v>
      </c>
      <c r="H60" s="107"/>
      <c r="I60" s="98">
        <f>H60*H13/1000</f>
        <v>0</v>
      </c>
      <c r="J60" s="107"/>
      <c r="K60" s="98">
        <f>J60*H13/1000</f>
        <v>0</v>
      </c>
      <c r="L60" s="107"/>
      <c r="M60" s="98">
        <f>L60*H13/1000</f>
        <v>0</v>
      </c>
      <c r="N60" s="107"/>
      <c r="O60" s="98">
        <f>N60*H13/1000</f>
        <v>0</v>
      </c>
      <c r="P60" s="107"/>
      <c r="Q60" s="98">
        <f>P60*H13/1000</f>
        <v>0</v>
      </c>
      <c r="R60" s="107"/>
      <c r="S60" s="98">
        <f>R60*H13/1000</f>
        <v>0</v>
      </c>
      <c r="T60" s="107"/>
      <c r="U60" s="98">
        <f>T60*H13/1000</f>
        <v>0</v>
      </c>
      <c r="V60" s="107"/>
      <c r="W60" s="98">
        <f>V60*H13/1000</f>
        <v>0</v>
      </c>
      <c r="X60" s="107"/>
      <c r="Y60" s="98">
        <f>X60*H13/1000</f>
        <v>0</v>
      </c>
      <c r="Z60" s="107"/>
      <c r="AA60" s="98">
        <f>Z60*H13/1000</f>
        <v>0</v>
      </c>
      <c r="AB60" s="107"/>
      <c r="AC60" s="98">
        <f>AB60*H13/1000</f>
        <v>0</v>
      </c>
      <c r="AD60" s="97"/>
      <c r="AE60" s="97"/>
      <c r="AF60" s="97"/>
      <c r="AG60" s="97"/>
      <c r="AH60" s="105">
        <f aca="true" t="shared" si="2" ref="AH60:AH91">E60+G60+I60+K60+M60+O60+Q60+S60+U60+W60+Y60+AA60+AC60</f>
        <v>0.24</v>
      </c>
      <c r="AI60" s="99"/>
      <c r="AJ60" s="11"/>
      <c r="AK60" s="11"/>
      <c r="AL60" s="11"/>
      <c r="AM60" s="11"/>
      <c r="AN60" s="11"/>
    </row>
    <row r="61" spans="1:40" ht="15.75" customHeight="1">
      <c r="A61" s="61" t="s">
        <v>39</v>
      </c>
      <c r="B61" s="94">
        <v>28.35</v>
      </c>
      <c r="C61" s="98">
        <f>B61*AH61</f>
        <v>8.505</v>
      </c>
      <c r="D61" s="107">
        <v>25</v>
      </c>
      <c r="E61" s="98">
        <f>D61*H13/1000</f>
        <v>0.3</v>
      </c>
      <c r="F61" s="107"/>
      <c r="G61" s="98">
        <f>F61*H13/1000</f>
        <v>0</v>
      </c>
      <c r="H61" s="107"/>
      <c r="I61" s="98">
        <f>H61*H13/1000</f>
        <v>0</v>
      </c>
      <c r="J61" s="107"/>
      <c r="K61" s="98">
        <f>J61*H13/1000</f>
        <v>0</v>
      </c>
      <c r="L61" s="107"/>
      <c r="M61" s="98">
        <f>L61*H13/1000</f>
        <v>0</v>
      </c>
      <c r="N61" s="107"/>
      <c r="O61" s="98">
        <f>N61*H13/1000</f>
        <v>0</v>
      </c>
      <c r="P61" s="107"/>
      <c r="Q61" s="98">
        <f>P61*H13/1000</f>
        <v>0</v>
      </c>
      <c r="R61" s="107"/>
      <c r="S61" s="98">
        <f>R61*H13/1000</f>
        <v>0</v>
      </c>
      <c r="T61" s="107"/>
      <c r="U61" s="98">
        <f>T61*H13/1000</f>
        <v>0</v>
      </c>
      <c r="V61" s="107"/>
      <c r="W61" s="98">
        <f>V61*H13/1000</f>
        <v>0</v>
      </c>
      <c r="X61" s="107"/>
      <c r="Y61" s="98">
        <f>X61*H13/1000</f>
        <v>0</v>
      </c>
      <c r="Z61" s="107"/>
      <c r="AA61" s="98">
        <f>Z61*H13/1000</f>
        <v>0</v>
      </c>
      <c r="AB61" s="107"/>
      <c r="AC61" s="98">
        <f>AB61*H13/1000</f>
        <v>0</v>
      </c>
      <c r="AD61" s="94"/>
      <c r="AE61" s="94"/>
      <c r="AF61" s="94"/>
      <c r="AG61" s="94"/>
      <c r="AH61" s="105">
        <f t="shared" si="2"/>
        <v>0.3</v>
      </c>
      <c r="AI61" s="96"/>
      <c r="AJ61" s="11"/>
      <c r="AK61" s="11"/>
      <c r="AL61" s="11"/>
      <c r="AM61" s="11"/>
      <c r="AN61" s="11"/>
    </row>
    <row r="62" spans="1:40" ht="15.75" customHeight="1">
      <c r="A62" s="62" t="s">
        <v>40</v>
      </c>
      <c r="B62" s="94">
        <v>44.37</v>
      </c>
      <c r="C62" s="98">
        <f aca="true" t="shared" si="3" ref="C62:C91">B62*AH62</f>
        <v>0</v>
      </c>
      <c r="D62" s="107"/>
      <c r="E62" s="98">
        <f>D62*H13/1000</f>
        <v>0</v>
      </c>
      <c r="F62" s="107"/>
      <c r="G62" s="98">
        <f>F62*H13/1000</f>
        <v>0</v>
      </c>
      <c r="H62" s="107"/>
      <c r="I62" s="98">
        <f>H62*H13/1000</f>
        <v>0</v>
      </c>
      <c r="J62" s="107"/>
      <c r="K62" s="98">
        <f>J62*H13/1000</f>
        <v>0</v>
      </c>
      <c r="L62" s="107"/>
      <c r="M62" s="98">
        <f>L62*H13/1000</f>
        <v>0</v>
      </c>
      <c r="N62" s="107"/>
      <c r="O62" s="98">
        <f>N62*H13/1000</f>
        <v>0</v>
      </c>
      <c r="P62" s="107"/>
      <c r="Q62" s="98">
        <f>P62*H13/1000</f>
        <v>0</v>
      </c>
      <c r="R62" s="107"/>
      <c r="S62" s="98">
        <f>R62*H13/1000</f>
        <v>0</v>
      </c>
      <c r="T62" s="107"/>
      <c r="U62" s="98">
        <f>T62*H13/1000</f>
        <v>0</v>
      </c>
      <c r="V62" s="107"/>
      <c r="W62" s="98">
        <f>V62*H13/1000</f>
        <v>0</v>
      </c>
      <c r="X62" s="107"/>
      <c r="Y62" s="98">
        <f>X62*H13/1000</f>
        <v>0</v>
      </c>
      <c r="Z62" s="107"/>
      <c r="AA62" s="98">
        <f>Z62*H13/1000</f>
        <v>0</v>
      </c>
      <c r="AB62" s="107"/>
      <c r="AC62" s="98">
        <f>AB62*H13/1000</f>
        <v>0</v>
      </c>
      <c r="AD62" s="94"/>
      <c r="AE62" s="94"/>
      <c r="AF62" s="94"/>
      <c r="AG62" s="94"/>
      <c r="AH62" s="105">
        <f t="shared" si="2"/>
        <v>0</v>
      </c>
      <c r="AI62" s="96"/>
      <c r="AJ62" s="11"/>
      <c r="AK62" s="11"/>
      <c r="AL62" s="11"/>
      <c r="AM62" s="11"/>
      <c r="AN62" s="11"/>
    </row>
    <row r="63" spans="1:41" ht="18.75" customHeight="1">
      <c r="A63" s="62" t="s">
        <v>41</v>
      </c>
      <c r="B63" s="94">
        <v>19.62</v>
      </c>
      <c r="C63" s="98">
        <f t="shared" si="3"/>
        <v>0</v>
      </c>
      <c r="D63" s="107"/>
      <c r="E63" s="98">
        <f>D63*H13/1000</f>
        <v>0</v>
      </c>
      <c r="F63" s="107"/>
      <c r="G63" s="98">
        <f>F63*H13/1000</f>
        <v>0</v>
      </c>
      <c r="H63" s="107"/>
      <c r="I63" s="98">
        <f>H63*H13/1000</f>
        <v>0</v>
      </c>
      <c r="J63" s="107"/>
      <c r="K63" s="98">
        <f>J63*H13/1000</f>
        <v>0</v>
      </c>
      <c r="L63" s="107"/>
      <c r="M63" s="98">
        <f>L63*H13/1000</f>
        <v>0</v>
      </c>
      <c r="N63" s="107"/>
      <c r="O63" s="98">
        <f>N63*H13/1000</f>
        <v>0</v>
      </c>
      <c r="P63" s="107"/>
      <c r="Q63" s="98">
        <f>P63*H13/1000</f>
        <v>0</v>
      </c>
      <c r="R63" s="107"/>
      <c r="S63" s="98">
        <f>R63*H13/1000</f>
        <v>0</v>
      </c>
      <c r="T63" s="107"/>
      <c r="U63" s="98">
        <f>T63*H13/1000</f>
        <v>0</v>
      </c>
      <c r="V63" s="107"/>
      <c r="W63" s="98">
        <f>V63*H13/1000</f>
        <v>0</v>
      </c>
      <c r="X63" s="107"/>
      <c r="Y63" s="98">
        <f>X63*H13/1000</f>
        <v>0</v>
      </c>
      <c r="Z63" s="107"/>
      <c r="AA63" s="98">
        <f>Z63*H13/1000</f>
        <v>0</v>
      </c>
      <c r="AB63" s="107"/>
      <c r="AC63" s="98">
        <f>AB63*H13/1000</f>
        <v>0</v>
      </c>
      <c r="AD63" s="94"/>
      <c r="AE63" s="94"/>
      <c r="AF63" s="94"/>
      <c r="AG63" s="94"/>
      <c r="AH63" s="105">
        <f t="shared" si="2"/>
        <v>0</v>
      </c>
      <c r="AI63" s="96"/>
      <c r="AJ63" s="11"/>
      <c r="AK63" s="11"/>
      <c r="AL63" s="11"/>
      <c r="AM63" s="11"/>
      <c r="AN63" s="11"/>
      <c r="AO63" s="11"/>
    </row>
    <row r="64" spans="1:41" ht="33" customHeight="1">
      <c r="A64" s="62" t="s">
        <v>124</v>
      </c>
      <c r="B64" s="94">
        <v>18</v>
      </c>
      <c r="C64" s="98">
        <f t="shared" si="3"/>
        <v>1.728</v>
      </c>
      <c r="D64" s="107">
        <v>8</v>
      </c>
      <c r="E64" s="98">
        <f>D64*H13/1000</f>
        <v>0.096</v>
      </c>
      <c r="F64" s="107"/>
      <c r="G64" s="98">
        <f>F64*H13/1000</f>
        <v>0</v>
      </c>
      <c r="H64" s="107"/>
      <c r="I64" s="98">
        <f>H64*H13/1000</f>
        <v>0</v>
      </c>
      <c r="J64" s="107"/>
      <c r="K64" s="98">
        <f>J64*H13/1000</f>
        <v>0</v>
      </c>
      <c r="L64" s="107"/>
      <c r="M64" s="98">
        <f>L64*H13/1000</f>
        <v>0</v>
      </c>
      <c r="N64" s="107"/>
      <c r="O64" s="98">
        <f>N64*H13/1000</f>
        <v>0</v>
      </c>
      <c r="P64" s="107"/>
      <c r="Q64" s="98">
        <f>P64*H13/1000</f>
        <v>0</v>
      </c>
      <c r="R64" s="107"/>
      <c r="S64" s="98">
        <f>R64*H13/1000</f>
        <v>0</v>
      </c>
      <c r="T64" s="107"/>
      <c r="U64" s="98">
        <f>T64*H13/1000</f>
        <v>0</v>
      </c>
      <c r="V64" s="107"/>
      <c r="W64" s="98">
        <f>V64*H13/1000</f>
        <v>0</v>
      </c>
      <c r="X64" s="107"/>
      <c r="Y64" s="98">
        <f>X64*H13/1000</f>
        <v>0</v>
      </c>
      <c r="Z64" s="107"/>
      <c r="AA64" s="98">
        <f>Z64*H13/1000</f>
        <v>0</v>
      </c>
      <c r="AB64" s="107"/>
      <c r="AC64" s="98">
        <f>AB64*H13/1000</f>
        <v>0</v>
      </c>
      <c r="AD64" s="94"/>
      <c r="AE64" s="94"/>
      <c r="AF64" s="94"/>
      <c r="AG64" s="94"/>
      <c r="AH64" s="105">
        <f t="shared" si="2"/>
        <v>0.096</v>
      </c>
      <c r="AI64" s="96"/>
      <c r="AJ64" s="11"/>
      <c r="AK64" s="11"/>
      <c r="AL64" s="11"/>
      <c r="AM64" s="11"/>
      <c r="AN64" s="11"/>
      <c r="AO64" s="11"/>
    </row>
    <row r="65" spans="1:41" ht="15.75" customHeight="1">
      <c r="A65" s="62" t="s">
        <v>42</v>
      </c>
      <c r="B65" s="94">
        <v>33.66</v>
      </c>
      <c r="C65" s="98">
        <f t="shared" si="3"/>
        <v>0</v>
      </c>
      <c r="D65" s="107"/>
      <c r="E65" s="98">
        <f>D65*H13/1000</f>
        <v>0</v>
      </c>
      <c r="F65" s="107"/>
      <c r="G65" s="98">
        <f>F65*H13/1000</f>
        <v>0</v>
      </c>
      <c r="H65" s="107"/>
      <c r="I65" s="98">
        <f>H65*H13/1000</f>
        <v>0</v>
      </c>
      <c r="J65" s="107"/>
      <c r="K65" s="98">
        <f>J65*H13/1000</f>
        <v>0</v>
      </c>
      <c r="L65" s="107"/>
      <c r="M65" s="98">
        <f>L65*H13/1000</f>
        <v>0</v>
      </c>
      <c r="N65" s="107"/>
      <c r="O65" s="98">
        <f>N65*H13/1000</f>
        <v>0</v>
      </c>
      <c r="P65" s="107"/>
      <c r="Q65" s="98">
        <f>P65*H13/1000</f>
        <v>0</v>
      </c>
      <c r="R65" s="107"/>
      <c r="S65" s="98">
        <f>R65*H13/1000</f>
        <v>0</v>
      </c>
      <c r="T65" s="107"/>
      <c r="U65" s="98">
        <f>T65*H13/1000</f>
        <v>0</v>
      </c>
      <c r="V65" s="107"/>
      <c r="W65" s="98">
        <f>V65*H13/1000</f>
        <v>0</v>
      </c>
      <c r="X65" s="107"/>
      <c r="Y65" s="98">
        <f>X65*H13/1000</f>
        <v>0</v>
      </c>
      <c r="Z65" s="107"/>
      <c r="AA65" s="98">
        <f>Z65*H13/1000</f>
        <v>0</v>
      </c>
      <c r="AB65" s="107"/>
      <c r="AC65" s="98">
        <f>AB65*H13/1000</f>
        <v>0</v>
      </c>
      <c r="AD65" s="94"/>
      <c r="AE65" s="94"/>
      <c r="AF65" s="94"/>
      <c r="AG65" s="94"/>
      <c r="AH65" s="105">
        <f t="shared" si="2"/>
        <v>0</v>
      </c>
      <c r="AI65" s="96"/>
      <c r="AJ65" s="11"/>
      <c r="AK65" s="11"/>
      <c r="AL65" s="11"/>
      <c r="AM65" s="11"/>
      <c r="AN65" s="11"/>
      <c r="AO65" s="11"/>
    </row>
    <row r="66" spans="1:41" ht="15.75" customHeight="1">
      <c r="A66" s="62" t="s">
        <v>43</v>
      </c>
      <c r="B66" s="94">
        <v>38.52</v>
      </c>
      <c r="C66" s="98">
        <f t="shared" si="3"/>
        <v>0</v>
      </c>
      <c r="D66" s="107"/>
      <c r="E66" s="98">
        <f>D66*H13/1000</f>
        <v>0</v>
      </c>
      <c r="F66" s="107"/>
      <c r="G66" s="98">
        <f>F66*H13/1000</f>
        <v>0</v>
      </c>
      <c r="H66" s="107"/>
      <c r="I66" s="98">
        <f>H66*H13/1000</f>
        <v>0</v>
      </c>
      <c r="J66" s="107"/>
      <c r="K66" s="98">
        <f>J66*H13/1000</f>
        <v>0</v>
      </c>
      <c r="L66" s="107"/>
      <c r="M66" s="98">
        <f>L66*H13/1000</f>
        <v>0</v>
      </c>
      <c r="N66" s="107"/>
      <c r="O66" s="98">
        <f>N66*H13/1000</f>
        <v>0</v>
      </c>
      <c r="P66" s="107"/>
      <c r="Q66" s="98">
        <f>P66*H13/1000</f>
        <v>0</v>
      </c>
      <c r="R66" s="107"/>
      <c r="S66" s="98">
        <f>R66*H13/1000</f>
        <v>0</v>
      </c>
      <c r="T66" s="107"/>
      <c r="U66" s="98">
        <f>T66*H13/1000</f>
        <v>0</v>
      </c>
      <c r="V66" s="107"/>
      <c r="W66" s="98">
        <f>V66*H13/1000</f>
        <v>0</v>
      </c>
      <c r="X66" s="107"/>
      <c r="Y66" s="98">
        <f>X66*H13/1000</f>
        <v>0</v>
      </c>
      <c r="Z66" s="107"/>
      <c r="AA66" s="98">
        <f>Z66*H13/1000</f>
        <v>0</v>
      </c>
      <c r="AB66" s="107"/>
      <c r="AC66" s="98">
        <f>AB66*H13/1000</f>
        <v>0</v>
      </c>
      <c r="AD66" s="94"/>
      <c r="AE66" s="94"/>
      <c r="AF66" s="94"/>
      <c r="AG66" s="94"/>
      <c r="AH66" s="105">
        <f t="shared" si="2"/>
        <v>0</v>
      </c>
      <c r="AI66" s="96"/>
      <c r="AJ66" s="11"/>
      <c r="AK66" s="11"/>
      <c r="AL66" s="11"/>
      <c r="AM66" s="11"/>
      <c r="AN66" s="11"/>
      <c r="AO66" s="11"/>
    </row>
    <row r="67" spans="1:41" ht="15.75" customHeight="1">
      <c r="A67" s="62" t="s">
        <v>44</v>
      </c>
      <c r="B67" s="94">
        <v>24.57</v>
      </c>
      <c r="C67" s="98">
        <f t="shared" si="3"/>
        <v>0</v>
      </c>
      <c r="D67" s="107"/>
      <c r="E67" s="98">
        <f>D67*H13/1000</f>
        <v>0</v>
      </c>
      <c r="F67" s="107"/>
      <c r="G67" s="98">
        <f>F67*H13/1000</f>
        <v>0</v>
      </c>
      <c r="H67" s="107"/>
      <c r="I67" s="98">
        <f>H67*H13/1000</f>
        <v>0</v>
      </c>
      <c r="J67" s="107"/>
      <c r="K67" s="98">
        <f>J67*H13/1000</f>
        <v>0</v>
      </c>
      <c r="L67" s="107"/>
      <c r="M67" s="98">
        <f>L67*H13/1000</f>
        <v>0</v>
      </c>
      <c r="N67" s="107"/>
      <c r="O67" s="98">
        <f>N67*H13/1000</f>
        <v>0</v>
      </c>
      <c r="P67" s="107"/>
      <c r="Q67" s="98">
        <f>P67*H13/1000</f>
        <v>0</v>
      </c>
      <c r="R67" s="107"/>
      <c r="S67" s="98">
        <f>R67*H13/1000</f>
        <v>0</v>
      </c>
      <c r="T67" s="107"/>
      <c r="U67" s="98">
        <f>T67*H13/1000</f>
        <v>0</v>
      </c>
      <c r="V67" s="107"/>
      <c r="W67" s="98">
        <f>V67*H13/1000</f>
        <v>0</v>
      </c>
      <c r="X67" s="107"/>
      <c r="Y67" s="98">
        <f>X67*H13/1000</f>
        <v>0</v>
      </c>
      <c r="Z67" s="107"/>
      <c r="AA67" s="98">
        <f>Z67*H13/1000</f>
        <v>0</v>
      </c>
      <c r="AB67" s="107"/>
      <c r="AC67" s="98">
        <f>AB67*H13/1000</f>
        <v>0</v>
      </c>
      <c r="AD67" s="94"/>
      <c r="AE67" s="94"/>
      <c r="AF67" s="94"/>
      <c r="AG67" s="94"/>
      <c r="AH67" s="105">
        <f t="shared" si="2"/>
        <v>0</v>
      </c>
      <c r="AI67" s="96"/>
      <c r="AJ67" s="11"/>
      <c r="AK67" s="11"/>
      <c r="AL67" s="11"/>
      <c r="AM67" s="11"/>
      <c r="AN67" s="11"/>
      <c r="AO67" s="11"/>
    </row>
    <row r="68" spans="1:41" ht="15.75" customHeight="1">
      <c r="A68" s="62" t="s">
        <v>119</v>
      </c>
      <c r="B68" s="94">
        <v>62.55</v>
      </c>
      <c r="C68" s="98">
        <f t="shared" si="3"/>
        <v>0</v>
      </c>
      <c r="D68" s="107"/>
      <c r="E68" s="98">
        <f>D68*H13/1000</f>
        <v>0</v>
      </c>
      <c r="F68" s="107"/>
      <c r="G68" s="98">
        <f>F68*H13/1000</f>
        <v>0</v>
      </c>
      <c r="H68" s="107"/>
      <c r="I68" s="98">
        <f>H68*H13/1000</f>
        <v>0</v>
      </c>
      <c r="J68" s="107"/>
      <c r="K68" s="98">
        <f>J68*H13/1000</f>
        <v>0</v>
      </c>
      <c r="L68" s="107"/>
      <c r="M68" s="98">
        <f>L68*H13/1000</f>
        <v>0</v>
      </c>
      <c r="N68" s="107"/>
      <c r="O68" s="98">
        <f>N68*H13/1000</f>
        <v>0</v>
      </c>
      <c r="P68" s="107"/>
      <c r="Q68" s="98">
        <f>P68*H13/1000</f>
        <v>0</v>
      </c>
      <c r="R68" s="107"/>
      <c r="S68" s="98">
        <f>R68*H13/1000</f>
        <v>0</v>
      </c>
      <c r="T68" s="107"/>
      <c r="U68" s="98">
        <f>T68*H13/1000</f>
        <v>0</v>
      </c>
      <c r="V68" s="107"/>
      <c r="W68" s="98">
        <f>V68*H13/1000</f>
        <v>0</v>
      </c>
      <c r="X68" s="107"/>
      <c r="Y68" s="98">
        <f>X68*H13/1000</f>
        <v>0</v>
      </c>
      <c r="Z68" s="107"/>
      <c r="AA68" s="98">
        <f>Z68*H13/1000</f>
        <v>0</v>
      </c>
      <c r="AB68" s="107"/>
      <c r="AC68" s="98">
        <f>AB68*H13/1000</f>
        <v>0</v>
      </c>
      <c r="AD68" s="94"/>
      <c r="AE68" s="94"/>
      <c r="AF68" s="94"/>
      <c r="AG68" s="94"/>
      <c r="AH68" s="105">
        <f t="shared" si="2"/>
        <v>0</v>
      </c>
      <c r="AI68" s="96"/>
      <c r="AJ68" s="11"/>
      <c r="AK68" s="11"/>
      <c r="AL68" s="11"/>
      <c r="AM68" s="11"/>
      <c r="AN68" s="11"/>
      <c r="AO68" s="11"/>
    </row>
    <row r="69" spans="1:41" ht="15.75" customHeight="1">
      <c r="A69" s="62" t="s">
        <v>45</v>
      </c>
      <c r="B69" s="94">
        <v>40.7</v>
      </c>
      <c r="C69" s="98">
        <f t="shared" si="3"/>
        <v>19.0476</v>
      </c>
      <c r="D69" s="107">
        <v>5</v>
      </c>
      <c r="E69" s="98">
        <f>D69*H13/1000</f>
        <v>0.06</v>
      </c>
      <c r="F69" s="107">
        <v>8</v>
      </c>
      <c r="G69" s="98">
        <f>F69*H13/1000</f>
        <v>0.096</v>
      </c>
      <c r="H69" s="107">
        <v>8</v>
      </c>
      <c r="I69" s="98">
        <f>H69*H13/1000</f>
        <v>0.096</v>
      </c>
      <c r="J69" s="107">
        <v>10</v>
      </c>
      <c r="K69" s="98">
        <f>J69*H13/1000</f>
        <v>0.12</v>
      </c>
      <c r="L69" s="107">
        <v>8</v>
      </c>
      <c r="M69" s="98">
        <f>L69*H13/1000</f>
        <v>0.096</v>
      </c>
      <c r="N69" s="107"/>
      <c r="O69" s="98">
        <f>N69*H13/1000</f>
        <v>0</v>
      </c>
      <c r="P69" s="107"/>
      <c r="Q69" s="98">
        <f>P69*H13/1000</f>
        <v>0</v>
      </c>
      <c r="R69" s="107"/>
      <c r="S69" s="98">
        <f>R69*H13/1000</f>
        <v>0</v>
      </c>
      <c r="T69" s="107"/>
      <c r="U69" s="98">
        <f>T69*H13/1000</f>
        <v>0</v>
      </c>
      <c r="V69" s="107"/>
      <c r="W69" s="98">
        <f>V69*H13/1000</f>
        <v>0</v>
      </c>
      <c r="X69" s="107"/>
      <c r="Y69" s="98">
        <f>X69*H13/1000</f>
        <v>0</v>
      </c>
      <c r="Z69" s="107"/>
      <c r="AA69" s="98">
        <f>Z69*H13/1000</f>
        <v>0</v>
      </c>
      <c r="AB69" s="107"/>
      <c r="AC69" s="98">
        <f>AB69*H13/1000</f>
        <v>0</v>
      </c>
      <c r="AD69" s="94"/>
      <c r="AE69" s="94"/>
      <c r="AF69" s="94"/>
      <c r="AG69" s="94"/>
      <c r="AH69" s="105">
        <f t="shared" si="2"/>
        <v>0.46799999999999997</v>
      </c>
      <c r="AI69" s="96"/>
      <c r="AJ69" s="11"/>
      <c r="AK69" s="11"/>
      <c r="AL69" s="11"/>
      <c r="AM69" s="11"/>
      <c r="AN69" s="11"/>
      <c r="AO69" s="11"/>
    </row>
    <row r="70" spans="1:41" ht="15.75" customHeight="1">
      <c r="A70" s="62" t="s">
        <v>122</v>
      </c>
      <c r="B70" s="94">
        <v>59.31</v>
      </c>
      <c r="C70" s="98">
        <f t="shared" si="3"/>
        <v>10.6758</v>
      </c>
      <c r="D70" s="107">
        <v>15</v>
      </c>
      <c r="E70" s="98">
        <f>D70*H13/1000</f>
        <v>0.18</v>
      </c>
      <c r="F70" s="107"/>
      <c r="G70" s="98">
        <f>F70*H13/1000</f>
        <v>0</v>
      </c>
      <c r="H70" s="107"/>
      <c r="I70" s="98">
        <f>H70*H13/1000</f>
        <v>0</v>
      </c>
      <c r="J70" s="107"/>
      <c r="K70" s="98">
        <f>J70*H13/1000</f>
        <v>0</v>
      </c>
      <c r="L70" s="107"/>
      <c r="M70" s="98">
        <f>L70*H13/1000</f>
        <v>0</v>
      </c>
      <c r="N70" s="107"/>
      <c r="O70" s="98">
        <f>N70*H13/1000</f>
        <v>0</v>
      </c>
      <c r="P70" s="107"/>
      <c r="Q70" s="98">
        <f>P70*H13/1000</f>
        <v>0</v>
      </c>
      <c r="R70" s="107"/>
      <c r="S70" s="98">
        <f>R70*H13/1000</f>
        <v>0</v>
      </c>
      <c r="T70" s="107"/>
      <c r="U70" s="98">
        <f>T70*H13/1000</f>
        <v>0</v>
      </c>
      <c r="V70" s="107"/>
      <c r="W70" s="98">
        <f>V70*H13/1000</f>
        <v>0</v>
      </c>
      <c r="X70" s="107"/>
      <c r="Y70" s="98">
        <f>X70*H13/1000</f>
        <v>0</v>
      </c>
      <c r="Z70" s="107"/>
      <c r="AA70" s="98">
        <f>Z70*H13/1000</f>
        <v>0</v>
      </c>
      <c r="AB70" s="107"/>
      <c r="AC70" s="98">
        <f>AB70*H13/1000</f>
        <v>0</v>
      </c>
      <c r="AD70" s="94"/>
      <c r="AE70" s="94"/>
      <c r="AF70" s="94"/>
      <c r="AG70" s="94"/>
      <c r="AH70" s="105">
        <f t="shared" si="2"/>
        <v>0.18</v>
      </c>
      <c r="AI70" s="96"/>
      <c r="AJ70" s="11"/>
      <c r="AK70" s="11"/>
      <c r="AL70" s="11"/>
      <c r="AM70" s="11"/>
      <c r="AN70" s="11"/>
      <c r="AO70" s="11"/>
    </row>
    <row r="71" spans="1:41" ht="20.25" customHeight="1">
      <c r="A71" s="62" t="s">
        <v>46</v>
      </c>
      <c r="B71" s="94">
        <v>46.8</v>
      </c>
      <c r="C71" s="98">
        <f t="shared" si="3"/>
        <v>0</v>
      </c>
      <c r="D71" s="107"/>
      <c r="E71" s="98">
        <f>D71*H13/1000</f>
        <v>0</v>
      </c>
      <c r="F71" s="107"/>
      <c r="G71" s="98">
        <f>F71*H13/1000</f>
        <v>0</v>
      </c>
      <c r="H71" s="107"/>
      <c r="I71" s="98">
        <f>H71*H13/1000</f>
        <v>0</v>
      </c>
      <c r="J71" s="107"/>
      <c r="K71" s="98">
        <f>J71*H13/1000</f>
        <v>0</v>
      </c>
      <c r="L71" s="107"/>
      <c r="M71" s="98">
        <f>L71*H13/1000</f>
        <v>0</v>
      </c>
      <c r="N71" s="107"/>
      <c r="O71" s="98">
        <f>N71*H13/1000</f>
        <v>0</v>
      </c>
      <c r="P71" s="107"/>
      <c r="Q71" s="98">
        <f>P71*H13/1000</f>
        <v>0</v>
      </c>
      <c r="R71" s="107"/>
      <c r="S71" s="98">
        <f>R71*H13/1000</f>
        <v>0</v>
      </c>
      <c r="T71" s="107"/>
      <c r="U71" s="98">
        <f>T71*H13/1000</f>
        <v>0</v>
      </c>
      <c r="V71" s="107"/>
      <c r="W71" s="98">
        <f>V71*H13/1000</f>
        <v>0</v>
      </c>
      <c r="X71" s="107"/>
      <c r="Y71" s="98">
        <f>X71*H13/1000</f>
        <v>0</v>
      </c>
      <c r="Z71" s="107"/>
      <c r="AA71" s="98">
        <f>Z71*H13/1000</f>
        <v>0</v>
      </c>
      <c r="AB71" s="107"/>
      <c r="AC71" s="98">
        <f>AB71*H13/1000</f>
        <v>0</v>
      </c>
      <c r="AD71" s="94"/>
      <c r="AE71" s="94"/>
      <c r="AF71" s="94"/>
      <c r="AG71" s="94"/>
      <c r="AH71" s="105">
        <f t="shared" si="2"/>
        <v>0</v>
      </c>
      <c r="AI71" s="96"/>
      <c r="AJ71" s="11"/>
      <c r="AK71" s="11"/>
      <c r="AL71" s="11"/>
      <c r="AM71" s="11"/>
      <c r="AN71" s="11"/>
      <c r="AO71" s="11"/>
    </row>
    <row r="72" spans="1:41" ht="23.25" customHeight="1">
      <c r="A72" s="62" t="s">
        <v>111</v>
      </c>
      <c r="B72" s="94">
        <v>82.1</v>
      </c>
      <c r="C72" s="98">
        <f t="shared" si="3"/>
        <v>0</v>
      </c>
      <c r="D72" s="107"/>
      <c r="E72" s="98">
        <f>D72*H13/1000</f>
        <v>0</v>
      </c>
      <c r="F72" s="107"/>
      <c r="G72" s="98">
        <f>F72*H13/1000</f>
        <v>0</v>
      </c>
      <c r="H72" s="107"/>
      <c r="I72" s="98">
        <f>H72*H13/1000</f>
        <v>0</v>
      </c>
      <c r="J72" s="107"/>
      <c r="K72" s="98">
        <f>J72*H13/1000</f>
        <v>0</v>
      </c>
      <c r="L72" s="107"/>
      <c r="M72" s="98">
        <f>L72*H13/1000</f>
        <v>0</v>
      </c>
      <c r="N72" s="107"/>
      <c r="O72" s="98">
        <f>N72*H13/1000</f>
        <v>0</v>
      </c>
      <c r="P72" s="107"/>
      <c r="Q72" s="98">
        <f>P72*H13/1000</f>
        <v>0</v>
      </c>
      <c r="R72" s="107"/>
      <c r="S72" s="98">
        <f>R72*H13/1000</f>
        <v>0</v>
      </c>
      <c r="T72" s="107"/>
      <c r="U72" s="98">
        <f>T72*H13/1000</f>
        <v>0</v>
      </c>
      <c r="V72" s="107"/>
      <c r="W72" s="98">
        <f>V72*H13/1000</f>
        <v>0</v>
      </c>
      <c r="X72" s="107"/>
      <c r="Y72" s="98">
        <f>X72*H13/1000</f>
        <v>0</v>
      </c>
      <c r="Z72" s="107"/>
      <c r="AA72" s="98">
        <f>Z72*H13/1000</f>
        <v>0</v>
      </c>
      <c r="AB72" s="107"/>
      <c r="AC72" s="98">
        <f>AB72*H13/1000</f>
        <v>0</v>
      </c>
      <c r="AD72" s="94"/>
      <c r="AE72" s="94"/>
      <c r="AF72" s="94"/>
      <c r="AG72" s="94"/>
      <c r="AH72" s="105">
        <f t="shared" si="2"/>
        <v>0</v>
      </c>
      <c r="AI72" s="96"/>
      <c r="AJ72" s="11"/>
      <c r="AK72" s="11"/>
      <c r="AL72" s="11"/>
      <c r="AM72" s="11"/>
      <c r="AN72" s="11"/>
      <c r="AO72" s="11"/>
    </row>
    <row r="73" spans="1:41" ht="18" customHeight="1">
      <c r="A73" s="62" t="s">
        <v>47</v>
      </c>
      <c r="B73" s="94">
        <v>69.4</v>
      </c>
      <c r="C73" s="98">
        <f t="shared" si="3"/>
        <v>0</v>
      </c>
      <c r="D73" s="107"/>
      <c r="E73" s="98">
        <f>D73*H13/1000</f>
        <v>0</v>
      </c>
      <c r="F73" s="107"/>
      <c r="G73" s="98">
        <f>F73*H13/1000</f>
        <v>0</v>
      </c>
      <c r="H73" s="107"/>
      <c r="I73" s="98">
        <f>H73*H13/1000</f>
        <v>0</v>
      </c>
      <c r="J73" s="107"/>
      <c r="K73" s="98">
        <f>J73*H13/1000</f>
        <v>0</v>
      </c>
      <c r="L73" s="107"/>
      <c r="M73" s="98">
        <f>L73*H13/1000</f>
        <v>0</v>
      </c>
      <c r="N73" s="107"/>
      <c r="O73" s="98">
        <f>N73*H13/1000</f>
        <v>0</v>
      </c>
      <c r="P73" s="107"/>
      <c r="Q73" s="98">
        <f>P73*H13/1000</f>
        <v>0</v>
      </c>
      <c r="R73" s="107"/>
      <c r="S73" s="98">
        <f>R73*H13/1000</f>
        <v>0</v>
      </c>
      <c r="T73" s="107"/>
      <c r="U73" s="98">
        <f>T73*H13/1000</f>
        <v>0</v>
      </c>
      <c r="V73" s="107"/>
      <c r="W73" s="98">
        <f>V73*H13/1000</f>
        <v>0</v>
      </c>
      <c r="X73" s="107"/>
      <c r="Y73" s="98">
        <f>X73*H13/1000</f>
        <v>0</v>
      </c>
      <c r="Z73" s="107"/>
      <c r="AA73" s="98">
        <f>Z73*H13/1000</f>
        <v>0</v>
      </c>
      <c r="AB73" s="107"/>
      <c r="AC73" s="98">
        <f>AB73*H13/1000</f>
        <v>0</v>
      </c>
      <c r="AD73" s="94"/>
      <c r="AE73" s="94"/>
      <c r="AF73" s="94"/>
      <c r="AG73" s="94"/>
      <c r="AH73" s="105">
        <f t="shared" si="2"/>
        <v>0</v>
      </c>
      <c r="AI73" s="96"/>
      <c r="AJ73" s="11"/>
      <c r="AK73" s="11"/>
      <c r="AL73" s="11"/>
      <c r="AM73" s="11"/>
      <c r="AN73" s="11"/>
      <c r="AO73" s="11"/>
    </row>
    <row r="74" spans="1:41" ht="23.25" customHeight="1">
      <c r="A74" s="62" t="s">
        <v>48</v>
      </c>
      <c r="B74" s="94">
        <v>115.7</v>
      </c>
      <c r="C74" s="98">
        <f t="shared" si="3"/>
        <v>0</v>
      </c>
      <c r="D74" s="107"/>
      <c r="E74" s="98">
        <f>D74*H13/1000</f>
        <v>0</v>
      </c>
      <c r="F74" s="107"/>
      <c r="G74" s="98">
        <f>F74*H13/1000</f>
        <v>0</v>
      </c>
      <c r="H74" s="107"/>
      <c r="I74" s="98">
        <f>H74*H13/1000</f>
        <v>0</v>
      </c>
      <c r="J74" s="107"/>
      <c r="K74" s="98">
        <f>J74*H14/1000</f>
        <v>0</v>
      </c>
      <c r="L74" s="107"/>
      <c r="M74" s="98">
        <f>L74*H13/1000</f>
        <v>0</v>
      </c>
      <c r="N74" s="107"/>
      <c r="O74" s="98">
        <f>N74*H13/1000</f>
        <v>0</v>
      </c>
      <c r="P74" s="107"/>
      <c r="Q74" s="98">
        <f>P74*H13/1000</f>
        <v>0</v>
      </c>
      <c r="R74" s="107"/>
      <c r="S74" s="98">
        <f>R74*H13/1000</f>
        <v>0</v>
      </c>
      <c r="T74" s="107"/>
      <c r="U74" s="98">
        <f>T74*H13/1000</f>
        <v>0</v>
      </c>
      <c r="V74" s="107"/>
      <c r="W74" s="98">
        <f>V74*H13/1000</f>
        <v>0</v>
      </c>
      <c r="X74" s="107"/>
      <c r="Y74" s="98">
        <f>X74*H13/1000</f>
        <v>0</v>
      </c>
      <c r="Z74" s="107"/>
      <c r="AA74" s="98">
        <f>Z74*H13/1000</f>
        <v>0</v>
      </c>
      <c r="AB74" s="107"/>
      <c r="AC74" s="98">
        <f>AB74*H13/1000</f>
        <v>0</v>
      </c>
      <c r="AD74" s="94"/>
      <c r="AE74" s="94"/>
      <c r="AF74" s="94"/>
      <c r="AG74" s="94"/>
      <c r="AH74" s="105">
        <f t="shared" si="2"/>
        <v>0</v>
      </c>
      <c r="AI74" s="96"/>
      <c r="AJ74" s="11"/>
      <c r="AK74" s="11"/>
      <c r="AL74" s="11"/>
      <c r="AM74" s="11"/>
      <c r="AN74" s="11"/>
      <c r="AO74" s="11"/>
    </row>
    <row r="75" spans="1:41" ht="18" customHeight="1">
      <c r="A75" s="62" t="s">
        <v>120</v>
      </c>
      <c r="B75" s="94">
        <v>109.08</v>
      </c>
      <c r="C75" s="98">
        <f t="shared" si="3"/>
        <v>41.88672</v>
      </c>
      <c r="D75" s="107">
        <v>32</v>
      </c>
      <c r="E75" s="98">
        <f>D75*H13/1000</f>
        <v>0.384</v>
      </c>
      <c r="F75" s="107"/>
      <c r="G75" s="98">
        <f>F75*H13/1000</f>
        <v>0</v>
      </c>
      <c r="H75" s="107"/>
      <c r="I75" s="98">
        <f>H75*H13/1000</f>
        <v>0</v>
      </c>
      <c r="J75" s="107"/>
      <c r="K75" s="98">
        <f>J75*H15/1000</f>
        <v>0</v>
      </c>
      <c r="L75" s="107"/>
      <c r="M75" s="98">
        <f>L75*H13/1000</f>
        <v>0</v>
      </c>
      <c r="N75" s="107"/>
      <c r="O75" s="98">
        <f>N75*H13/1000</f>
        <v>0</v>
      </c>
      <c r="P75" s="107"/>
      <c r="Q75" s="98">
        <f>P75*H13/1000</f>
        <v>0</v>
      </c>
      <c r="R75" s="107"/>
      <c r="S75" s="98">
        <f>R75*H13/1000</f>
        <v>0</v>
      </c>
      <c r="T75" s="107"/>
      <c r="U75" s="98">
        <f>T75*H13/1000</f>
        <v>0</v>
      </c>
      <c r="V75" s="107"/>
      <c r="W75" s="98">
        <f>V75*H13/1000</f>
        <v>0</v>
      </c>
      <c r="X75" s="107"/>
      <c r="Y75" s="98">
        <f>X75*H13/1000</f>
        <v>0</v>
      </c>
      <c r="Z75" s="107"/>
      <c r="AA75" s="98">
        <f>Z75*H13/1000</f>
        <v>0</v>
      </c>
      <c r="AB75" s="107"/>
      <c r="AC75" s="98">
        <f>AB75*H13/1000</f>
        <v>0</v>
      </c>
      <c r="AD75" s="94"/>
      <c r="AE75" s="94"/>
      <c r="AF75" s="94"/>
      <c r="AG75" s="94"/>
      <c r="AH75" s="105">
        <f t="shared" si="2"/>
        <v>0.384</v>
      </c>
      <c r="AI75" s="96"/>
      <c r="AJ75" s="11"/>
      <c r="AK75" s="11"/>
      <c r="AL75" s="11"/>
      <c r="AM75" s="11"/>
      <c r="AN75" s="11"/>
      <c r="AO75" s="11"/>
    </row>
    <row r="76" spans="1:41" ht="15" customHeight="1">
      <c r="A76" s="62" t="s">
        <v>118</v>
      </c>
      <c r="B76" s="94">
        <v>66.88</v>
      </c>
      <c r="C76" s="98">
        <f t="shared" si="3"/>
        <v>111.6922752</v>
      </c>
      <c r="D76" s="107">
        <v>139.17</v>
      </c>
      <c r="E76" s="98">
        <f>D76*H13/1000</f>
        <v>1.67004</v>
      </c>
      <c r="F76" s="107"/>
      <c r="G76" s="98">
        <f>F76*H13/1000</f>
        <v>0</v>
      </c>
      <c r="H76" s="107"/>
      <c r="I76" s="98">
        <f>H76*H13/1000</f>
        <v>0</v>
      </c>
      <c r="J76" s="107"/>
      <c r="K76" s="98">
        <f>J76*H16/1000</f>
        <v>0</v>
      </c>
      <c r="L76" s="107"/>
      <c r="M76" s="98">
        <f>L76*H13/1000</f>
        <v>0</v>
      </c>
      <c r="N76" s="107"/>
      <c r="O76" s="98">
        <f>N76*H13/1000</f>
        <v>0</v>
      </c>
      <c r="P76" s="107"/>
      <c r="Q76" s="98">
        <f>P76*H13/1000</f>
        <v>0</v>
      </c>
      <c r="R76" s="107"/>
      <c r="S76" s="98">
        <f>R76*H13/1000</f>
        <v>0</v>
      </c>
      <c r="T76" s="107"/>
      <c r="U76" s="98">
        <f>T76*H13/1000</f>
        <v>0</v>
      </c>
      <c r="V76" s="107"/>
      <c r="W76" s="98">
        <f>V76*H13/1000</f>
        <v>0</v>
      </c>
      <c r="X76" s="107"/>
      <c r="Y76" s="98">
        <f>X76*H13/1000</f>
        <v>0</v>
      </c>
      <c r="Z76" s="107"/>
      <c r="AA76" s="98">
        <f>Z76*H13/1000</f>
        <v>0</v>
      </c>
      <c r="AB76" s="107"/>
      <c r="AC76" s="98">
        <f>AB76*H13/1000</f>
        <v>0</v>
      </c>
      <c r="AD76" s="94"/>
      <c r="AE76" s="94"/>
      <c r="AF76" s="94"/>
      <c r="AG76" s="94"/>
      <c r="AH76" s="105">
        <f t="shared" si="2"/>
        <v>1.67004</v>
      </c>
      <c r="AI76" s="96"/>
      <c r="AJ76" s="11"/>
      <c r="AK76" s="11"/>
      <c r="AL76" s="11"/>
      <c r="AM76" s="11"/>
      <c r="AN76" s="11"/>
      <c r="AO76" s="11"/>
    </row>
    <row r="77" spans="1:41" ht="15.75" customHeight="1">
      <c r="A77" s="62" t="s">
        <v>49</v>
      </c>
      <c r="B77" s="94">
        <v>76.2</v>
      </c>
      <c r="C77" s="98">
        <f t="shared" si="3"/>
        <v>0</v>
      </c>
      <c r="D77" s="107"/>
      <c r="E77" s="98">
        <f>D77*H13/1000</f>
        <v>0</v>
      </c>
      <c r="F77" s="107"/>
      <c r="G77" s="98">
        <f>F77*H13/1000</f>
        <v>0</v>
      </c>
      <c r="H77" s="107"/>
      <c r="I77" s="98">
        <f>H77*H13/1000</f>
        <v>0</v>
      </c>
      <c r="J77" s="107"/>
      <c r="K77" s="98">
        <f>J77*H17/1000</f>
        <v>0</v>
      </c>
      <c r="L77" s="107"/>
      <c r="M77" s="98">
        <f>L77*H13/1000</f>
        <v>0</v>
      </c>
      <c r="N77" s="107"/>
      <c r="O77" s="98">
        <f>N77*H13/1000</f>
        <v>0</v>
      </c>
      <c r="P77" s="107"/>
      <c r="Q77" s="98">
        <f>P77*H13/1000</f>
        <v>0</v>
      </c>
      <c r="R77" s="107"/>
      <c r="S77" s="98">
        <f>R77*H13/1000</f>
        <v>0</v>
      </c>
      <c r="T77" s="107"/>
      <c r="U77" s="98">
        <f>T77*H13/1000</f>
        <v>0</v>
      </c>
      <c r="V77" s="107"/>
      <c r="W77" s="98">
        <f>V77*H13/1000</f>
        <v>0</v>
      </c>
      <c r="X77" s="107"/>
      <c r="Y77" s="98">
        <f>X77*H13/1000</f>
        <v>0</v>
      </c>
      <c r="Z77" s="107"/>
      <c r="AA77" s="98">
        <f>Z77*H13/1000</f>
        <v>0</v>
      </c>
      <c r="AB77" s="107"/>
      <c r="AC77" s="98">
        <f>AB77*H13/1000</f>
        <v>0</v>
      </c>
      <c r="AD77" s="94"/>
      <c r="AE77" s="94"/>
      <c r="AF77" s="94"/>
      <c r="AG77" s="94"/>
      <c r="AH77" s="105">
        <f t="shared" si="2"/>
        <v>0</v>
      </c>
      <c r="AI77" s="96"/>
      <c r="AJ77" s="11"/>
      <c r="AK77" s="11"/>
      <c r="AL77" s="11"/>
      <c r="AM77" s="11"/>
      <c r="AN77" s="11"/>
      <c r="AO77" s="11"/>
    </row>
    <row r="78" spans="1:41" ht="19.5" customHeight="1">
      <c r="A78" s="62" t="s">
        <v>50</v>
      </c>
      <c r="B78" s="94">
        <v>12.97</v>
      </c>
      <c r="C78" s="98">
        <f t="shared" si="3"/>
        <v>46.692</v>
      </c>
      <c r="D78" s="107">
        <v>80</v>
      </c>
      <c r="E78" s="98">
        <f>D78*H13/1000</f>
        <v>0.96</v>
      </c>
      <c r="F78" s="107">
        <v>220</v>
      </c>
      <c r="G78" s="98">
        <f>F78*H13/1000</f>
        <v>2.64</v>
      </c>
      <c r="H78" s="107"/>
      <c r="I78" s="98">
        <f>H78*H13/1000</f>
        <v>0</v>
      </c>
      <c r="J78" s="107"/>
      <c r="K78" s="98">
        <f>J78*H13/1000</f>
        <v>0</v>
      </c>
      <c r="L78" s="107"/>
      <c r="M78" s="98">
        <f>L78*H13/1000</f>
        <v>0</v>
      </c>
      <c r="N78" s="107"/>
      <c r="O78" s="98">
        <f>N78*H13/1000</f>
        <v>0</v>
      </c>
      <c r="P78" s="107"/>
      <c r="Q78" s="98">
        <f>P78*H13/1000</f>
        <v>0</v>
      </c>
      <c r="R78" s="107"/>
      <c r="S78" s="98">
        <f>R78*H13/1000</f>
        <v>0</v>
      </c>
      <c r="T78" s="107"/>
      <c r="U78" s="98">
        <f>T78*H13/1000</f>
        <v>0</v>
      </c>
      <c r="V78" s="107"/>
      <c r="W78" s="98">
        <f>V78*H13/1000</f>
        <v>0</v>
      </c>
      <c r="X78" s="107"/>
      <c r="Y78" s="98">
        <f>X78*H13/1000</f>
        <v>0</v>
      </c>
      <c r="Z78" s="107"/>
      <c r="AA78" s="98">
        <f>Z78*H13/1000</f>
        <v>0</v>
      </c>
      <c r="AB78" s="107"/>
      <c r="AC78" s="98">
        <f>AB78*H13/1000</f>
        <v>0</v>
      </c>
      <c r="AD78" s="94"/>
      <c r="AE78" s="94"/>
      <c r="AF78" s="94"/>
      <c r="AG78" s="94"/>
      <c r="AH78" s="105">
        <f t="shared" si="2"/>
        <v>3.6</v>
      </c>
      <c r="AI78" s="96"/>
      <c r="AJ78" s="11"/>
      <c r="AK78" s="11"/>
      <c r="AL78" s="11"/>
      <c r="AM78" s="11"/>
      <c r="AN78" s="11"/>
      <c r="AO78" s="11"/>
    </row>
    <row r="79" spans="1:41" ht="21.75" customHeight="1">
      <c r="A79" s="62" t="s">
        <v>51</v>
      </c>
      <c r="B79" s="94">
        <v>14.19</v>
      </c>
      <c r="C79" s="98">
        <f t="shared" si="3"/>
        <v>7.378232400000001</v>
      </c>
      <c r="D79" s="107">
        <v>43.33</v>
      </c>
      <c r="E79" s="98">
        <f>D79*H13/1000</f>
        <v>0.5199600000000001</v>
      </c>
      <c r="F79" s="107"/>
      <c r="G79" s="98">
        <f>F79*H13/1000</f>
        <v>0</v>
      </c>
      <c r="H79" s="107"/>
      <c r="I79" s="98">
        <f>H79*H13/1000</f>
        <v>0</v>
      </c>
      <c r="J79" s="107"/>
      <c r="K79" s="98">
        <f>J79*H13/1000</f>
        <v>0</v>
      </c>
      <c r="L79" s="107"/>
      <c r="M79" s="98">
        <f>L79*H13/1000</f>
        <v>0</v>
      </c>
      <c r="N79" s="107"/>
      <c r="O79" s="98">
        <f>N79*H13/1000</f>
        <v>0</v>
      </c>
      <c r="P79" s="107"/>
      <c r="Q79" s="98">
        <f>P79*H13/1000</f>
        <v>0</v>
      </c>
      <c r="R79" s="107"/>
      <c r="S79" s="98">
        <f>R79*H13/1000</f>
        <v>0</v>
      </c>
      <c r="T79" s="107"/>
      <c r="U79" s="98">
        <f>T79*H13/1000</f>
        <v>0</v>
      </c>
      <c r="V79" s="107"/>
      <c r="W79" s="98">
        <f>V79*H13/1000</f>
        <v>0</v>
      </c>
      <c r="X79" s="107"/>
      <c r="Y79" s="98">
        <f>X79*H13/1000</f>
        <v>0</v>
      </c>
      <c r="Z79" s="107"/>
      <c r="AA79" s="98">
        <f>Z79*H13/1000</f>
        <v>0</v>
      </c>
      <c r="AB79" s="107"/>
      <c r="AC79" s="98">
        <f>AB79*H13/1000</f>
        <v>0</v>
      </c>
      <c r="AD79" s="94"/>
      <c r="AE79" s="94"/>
      <c r="AF79" s="94"/>
      <c r="AG79" s="94"/>
      <c r="AH79" s="105">
        <f t="shared" si="2"/>
        <v>0.5199600000000001</v>
      </c>
      <c r="AI79" s="96"/>
      <c r="AJ79" s="11"/>
      <c r="AK79" s="11"/>
      <c r="AL79" s="11"/>
      <c r="AM79" s="11"/>
      <c r="AN79" s="11"/>
      <c r="AO79" s="11"/>
    </row>
    <row r="80" spans="1:41" ht="18" customHeight="1">
      <c r="A80" s="62" t="s">
        <v>52</v>
      </c>
      <c r="B80" s="94">
        <v>15.32</v>
      </c>
      <c r="C80" s="98">
        <f t="shared" si="3"/>
        <v>1.8384</v>
      </c>
      <c r="D80" s="107">
        <v>5</v>
      </c>
      <c r="E80" s="98">
        <f>D80*H13/1000</f>
        <v>0.06</v>
      </c>
      <c r="F80" s="107">
        <v>5</v>
      </c>
      <c r="G80" s="98">
        <f>F80*H13/1000</f>
        <v>0.06</v>
      </c>
      <c r="H80" s="107"/>
      <c r="I80" s="98">
        <f>H80*H13/1000</f>
        <v>0</v>
      </c>
      <c r="J80" s="107"/>
      <c r="K80" s="98">
        <f>J80*H13/1000</f>
        <v>0</v>
      </c>
      <c r="L80" s="107"/>
      <c r="M80" s="98">
        <f>L80*H13/1000</f>
        <v>0</v>
      </c>
      <c r="N80" s="107"/>
      <c r="O80" s="98">
        <f>N80*H13/1000</f>
        <v>0</v>
      </c>
      <c r="P80" s="107"/>
      <c r="Q80" s="98">
        <f>P80*H13/1000</f>
        <v>0</v>
      </c>
      <c r="R80" s="107"/>
      <c r="S80" s="98">
        <f>R80*H13/1000</f>
        <v>0</v>
      </c>
      <c r="T80" s="107"/>
      <c r="U80" s="98">
        <f>T80*H13/1000</f>
        <v>0</v>
      </c>
      <c r="V80" s="107"/>
      <c r="W80" s="98">
        <f>V80*H13/1000</f>
        <v>0</v>
      </c>
      <c r="X80" s="107"/>
      <c r="Y80" s="98">
        <f>X80*H13/1000</f>
        <v>0</v>
      </c>
      <c r="Z80" s="107"/>
      <c r="AA80" s="98">
        <f>Z80*H13/1000</f>
        <v>0</v>
      </c>
      <c r="AB80" s="107"/>
      <c r="AC80" s="98">
        <f>AB80*H13/1000</f>
        <v>0</v>
      </c>
      <c r="AD80" s="94"/>
      <c r="AE80" s="94"/>
      <c r="AF80" s="94"/>
      <c r="AG80" s="94"/>
      <c r="AH80" s="105">
        <f>E80+G80+I80+K80+M80+O80+Q80+S80+U80+W80+Y80+AA80+AC80</f>
        <v>0.12</v>
      </c>
      <c r="AI80" s="96"/>
      <c r="AJ80" s="11"/>
      <c r="AK80" s="11"/>
      <c r="AL80" s="11"/>
      <c r="AM80" s="11"/>
      <c r="AN80" s="11"/>
      <c r="AO80" s="11"/>
    </row>
    <row r="81" spans="1:41" ht="18" customHeight="1">
      <c r="A81" s="62" t="s">
        <v>53</v>
      </c>
      <c r="B81" s="94">
        <v>15.13</v>
      </c>
      <c r="C81" s="98">
        <f t="shared" si="3"/>
        <v>4.539</v>
      </c>
      <c r="D81" s="107">
        <v>15</v>
      </c>
      <c r="E81" s="98">
        <f>D81*H13/1000</f>
        <v>0.18</v>
      </c>
      <c r="F81" s="107">
        <v>5</v>
      </c>
      <c r="G81" s="98">
        <f>F81*H13/1000</f>
        <v>0.06</v>
      </c>
      <c r="H81" s="107">
        <v>5</v>
      </c>
      <c r="I81" s="98">
        <f>H81*H13/1000</f>
        <v>0.06</v>
      </c>
      <c r="J81" s="107"/>
      <c r="K81" s="98">
        <f>J81*H13/1000</f>
        <v>0</v>
      </c>
      <c r="L81" s="107"/>
      <c r="M81" s="98">
        <f>L81*H13/1000</f>
        <v>0</v>
      </c>
      <c r="N81" s="107"/>
      <c r="O81" s="98">
        <f>N81*H13/1000</f>
        <v>0</v>
      </c>
      <c r="P81" s="107"/>
      <c r="Q81" s="98">
        <f>P81*H13/1000</f>
        <v>0</v>
      </c>
      <c r="R81" s="107"/>
      <c r="S81" s="98">
        <f>R81*H13/1000</f>
        <v>0</v>
      </c>
      <c r="T81" s="107"/>
      <c r="U81" s="98">
        <f>T81*H13/1000</f>
        <v>0</v>
      </c>
      <c r="V81" s="107"/>
      <c r="W81" s="98">
        <f>V81*H13/1000</f>
        <v>0</v>
      </c>
      <c r="X81" s="107"/>
      <c r="Y81" s="98">
        <f>X81*H13/1000</f>
        <v>0</v>
      </c>
      <c r="Z81" s="107"/>
      <c r="AA81" s="98">
        <f>Z81*H13/1000</f>
        <v>0</v>
      </c>
      <c r="AB81" s="107"/>
      <c r="AC81" s="98">
        <f>AB81*H13/1000</f>
        <v>0</v>
      </c>
      <c r="AD81" s="94"/>
      <c r="AE81" s="94"/>
      <c r="AF81" s="94"/>
      <c r="AG81" s="94"/>
      <c r="AH81" s="105">
        <f>E81+G81+I81+K81+M81+O81+Q81+S81+U81+W81+Y81+AA81+AC81</f>
        <v>0.3</v>
      </c>
      <c r="AI81" s="96"/>
      <c r="AJ81" s="11"/>
      <c r="AK81" s="11"/>
      <c r="AL81" s="11"/>
      <c r="AM81" s="11"/>
      <c r="AN81" s="11"/>
      <c r="AO81" s="11"/>
    </row>
    <row r="82" spans="1:41" ht="18" customHeight="1">
      <c r="A82" s="62" t="s">
        <v>58</v>
      </c>
      <c r="B82" s="94">
        <v>32.82</v>
      </c>
      <c r="C82" s="98">
        <f t="shared" si="3"/>
        <v>12.20904</v>
      </c>
      <c r="D82" s="107">
        <v>31</v>
      </c>
      <c r="E82" s="98">
        <f>D82*H13/1000</f>
        <v>0.372</v>
      </c>
      <c r="F82" s="107"/>
      <c r="G82" s="98">
        <f>F82*H13/1000</f>
        <v>0</v>
      </c>
      <c r="H82" s="107"/>
      <c r="I82" s="98">
        <f>H82*H13/1000</f>
        <v>0</v>
      </c>
      <c r="J82" s="107"/>
      <c r="K82" s="98">
        <f>J82*H13/1000</f>
        <v>0</v>
      </c>
      <c r="L82" s="107"/>
      <c r="M82" s="98">
        <f>L82*H13/1000</f>
        <v>0</v>
      </c>
      <c r="N82" s="107"/>
      <c r="O82" s="98">
        <f>N82*H13/1000</f>
        <v>0</v>
      </c>
      <c r="P82" s="107"/>
      <c r="Q82" s="98">
        <f>P82*H13/1000</f>
        <v>0</v>
      </c>
      <c r="R82" s="107"/>
      <c r="S82" s="98">
        <f>R82*H13/1000</f>
        <v>0</v>
      </c>
      <c r="T82" s="107"/>
      <c r="U82" s="98">
        <f>T82*H13/1000</f>
        <v>0</v>
      </c>
      <c r="V82" s="107"/>
      <c r="W82" s="98">
        <f>V82*H13/1000</f>
        <v>0</v>
      </c>
      <c r="X82" s="107"/>
      <c r="Y82" s="98">
        <f>X82*H13/1000</f>
        <v>0</v>
      </c>
      <c r="Z82" s="107"/>
      <c r="AA82" s="98">
        <f>Z82*H13/1000</f>
        <v>0</v>
      </c>
      <c r="AB82" s="107"/>
      <c r="AC82" s="98">
        <f>AB82*H13/1000</f>
        <v>0</v>
      </c>
      <c r="AD82" s="94"/>
      <c r="AE82" s="94"/>
      <c r="AF82" s="94"/>
      <c r="AG82" s="94"/>
      <c r="AH82" s="105">
        <f t="shared" si="2"/>
        <v>0.372</v>
      </c>
      <c r="AI82" s="96"/>
      <c r="AJ82" s="11"/>
      <c r="AK82" s="11"/>
      <c r="AL82" s="11"/>
      <c r="AM82" s="11"/>
      <c r="AN82" s="11"/>
      <c r="AO82" s="11"/>
    </row>
    <row r="83" spans="1:41" ht="18" customHeight="1">
      <c r="A83" s="62" t="s">
        <v>57</v>
      </c>
      <c r="B83" s="94">
        <v>13.16</v>
      </c>
      <c r="C83" s="98">
        <f t="shared" si="3"/>
        <v>0</v>
      </c>
      <c r="D83" s="107"/>
      <c r="E83" s="98">
        <f>D83*H13/1000</f>
        <v>0</v>
      </c>
      <c r="F83" s="107"/>
      <c r="G83" s="98">
        <f>F83*H13/1000</f>
        <v>0</v>
      </c>
      <c r="H83" s="107"/>
      <c r="I83" s="98">
        <f>H83*H13/1000</f>
        <v>0</v>
      </c>
      <c r="J83" s="107"/>
      <c r="K83" s="98">
        <f>J83*H13/1000</f>
        <v>0</v>
      </c>
      <c r="L83" s="107"/>
      <c r="M83" s="98">
        <f>L83*H13/1000</f>
        <v>0</v>
      </c>
      <c r="N83" s="107"/>
      <c r="O83" s="98">
        <f>N83*H13/1000</f>
        <v>0</v>
      </c>
      <c r="P83" s="107"/>
      <c r="Q83" s="98">
        <f>P83*H13/1000</f>
        <v>0</v>
      </c>
      <c r="R83" s="107"/>
      <c r="S83" s="98">
        <f>R83*H13/1000</f>
        <v>0</v>
      </c>
      <c r="T83" s="107"/>
      <c r="U83" s="98">
        <f>T83*H13/1000</f>
        <v>0</v>
      </c>
      <c r="V83" s="107"/>
      <c r="W83" s="98">
        <f>V83*H13/1000</f>
        <v>0</v>
      </c>
      <c r="X83" s="107"/>
      <c r="Y83" s="98">
        <f>X83*H13/1000</f>
        <v>0</v>
      </c>
      <c r="Z83" s="107"/>
      <c r="AA83" s="98">
        <f>Z83*H13/1000</f>
        <v>0</v>
      </c>
      <c r="AB83" s="107"/>
      <c r="AC83" s="98">
        <f>AB83*H13/1000</f>
        <v>0</v>
      </c>
      <c r="AD83" s="94"/>
      <c r="AE83" s="94"/>
      <c r="AF83" s="94"/>
      <c r="AG83" s="94"/>
      <c r="AH83" s="105">
        <f t="shared" si="2"/>
        <v>0</v>
      </c>
      <c r="AI83" s="96"/>
      <c r="AJ83" s="11"/>
      <c r="AK83" s="11"/>
      <c r="AL83" s="11"/>
      <c r="AM83" s="11"/>
      <c r="AN83" s="11"/>
      <c r="AO83" s="11"/>
    </row>
    <row r="84" spans="1:41" ht="15.75" customHeight="1">
      <c r="A84" s="62" t="s">
        <v>104</v>
      </c>
      <c r="B84" s="94">
        <v>53.64</v>
      </c>
      <c r="C84" s="98">
        <f t="shared" si="3"/>
        <v>0</v>
      </c>
      <c r="D84" s="107"/>
      <c r="E84" s="98">
        <f>D84*H13/1000</f>
        <v>0</v>
      </c>
      <c r="F84" s="115"/>
      <c r="G84" s="98">
        <f>F84*H13/1000</f>
        <v>0</v>
      </c>
      <c r="H84" s="115"/>
      <c r="I84" s="98">
        <f>H84*H13/1000</f>
        <v>0</v>
      </c>
      <c r="J84" s="115"/>
      <c r="K84" s="98">
        <f>J84*H13/1000</f>
        <v>0</v>
      </c>
      <c r="L84" s="115"/>
      <c r="M84" s="98">
        <f>L84*H13/1000</f>
        <v>0</v>
      </c>
      <c r="N84" s="115"/>
      <c r="O84" s="98">
        <f>N84*H13/1000</f>
        <v>0</v>
      </c>
      <c r="P84" s="115"/>
      <c r="Q84" s="98">
        <f>P84*H13/1000</f>
        <v>0</v>
      </c>
      <c r="R84" s="115"/>
      <c r="S84" s="98">
        <f>R84*H13/1000</f>
        <v>0</v>
      </c>
      <c r="T84" s="115"/>
      <c r="U84" s="98">
        <f>T84*H13/1000</f>
        <v>0</v>
      </c>
      <c r="V84" s="115"/>
      <c r="W84" s="103"/>
      <c r="X84" s="115"/>
      <c r="Y84" s="103"/>
      <c r="Z84" s="115"/>
      <c r="AA84" s="103"/>
      <c r="AB84" s="115"/>
      <c r="AC84" s="103"/>
      <c r="AD84" s="94"/>
      <c r="AE84" s="94"/>
      <c r="AF84" s="94"/>
      <c r="AG84" s="94"/>
      <c r="AH84" s="102">
        <f t="shared" si="2"/>
        <v>0</v>
      </c>
      <c r="AI84" s="96"/>
      <c r="AJ84" s="11"/>
      <c r="AK84" s="11"/>
      <c r="AL84" s="11"/>
      <c r="AM84" s="11"/>
      <c r="AN84" s="11"/>
      <c r="AO84" s="11"/>
    </row>
    <row r="85" spans="1:41" ht="15.75" customHeight="1">
      <c r="A85" s="62" t="s">
        <v>105</v>
      </c>
      <c r="B85" s="94">
        <v>44.28</v>
      </c>
      <c r="C85" s="98">
        <f t="shared" si="3"/>
        <v>2.12544</v>
      </c>
      <c r="D85" s="107">
        <v>4</v>
      </c>
      <c r="E85" s="98">
        <f>D85*H13/1000</f>
        <v>0.048</v>
      </c>
      <c r="F85" s="107"/>
      <c r="G85" s="98">
        <f>F85*H13/1000</f>
        <v>0</v>
      </c>
      <c r="H85" s="107"/>
      <c r="I85" s="98">
        <f>H85*H13/1000</f>
        <v>0</v>
      </c>
      <c r="J85" s="107"/>
      <c r="K85" s="98">
        <f>J85*H13/1000</f>
        <v>0</v>
      </c>
      <c r="L85" s="107"/>
      <c r="M85" s="98">
        <f>L85*H13/1000</f>
        <v>0</v>
      </c>
      <c r="N85" s="107"/>
      <c r="O85" s="98">
        <f>N85*H13/1000</f>
        <v>0</v>
      </c>
      <c r="P85" s="107"/>
      <c r="Q85" s="98">
        <f>P85*H13/1000</f>
        <v>0</v>
      </c>
      <c r="R85" s="107"/>
      <c r="S85" s="98">
        <f>R85*H13/1000</f>
        <v>0</v>
      </c>
      <c r="T85" s="107"/>
      <c r="U85" s="98">
        <f>T85*H13/1000</f>
        <v>0</v>
      </c>
      <c r="V85" s="107"/>
      <c r="W85" s="98">
        <f>V85*H13/1000</f>
        <v>0</v>
      </c>
      <c r="X85" s="107"/>
      <c r="Y85" s="98">
        <f>X85*H13/1000</f>
        <v>0</v>
      </c>
      <c r="Z85" s="107"/>
      <c r="AA85" s="98">
        <f>Z85*H13/1000</f>
        <v>0</v>
      </c>
      <c r="AB85" s="107"/>
      <c r="AC85" s="98">
        <f>AB85*H13/1000</f>
        <v>0</v>
      </c>
      <c r="AD85" s="94"/>
      <c r="AE85" s="94"/>
      <c r="AF85" s="94"/>
      <c r="AG85" s="94"/>
      <c r="AH85" s="105">
        <f t="shared" si="2"/>
        <v>0.048</v>
      </c>
      <c r="AI85" s="96"/>
      <c r="AJ85" s="11"/>
      <c r="AK85" s="11"/>
      <c r="AL85" s="11"/>
      <c r="AM85" s="11"/>
      <c r="AN85" s="11"/>
      <c r="AO85" s="11"/>
    </row>
    <row r="86" spans="1:41" ht="15.75" customHeight="1">
      <c r="A86" s="62" t="s">
        <v>54</v>
      </c>
      <c r="B86" s="94">
        <v>70.1</v>
      </c>
      <c r="C86" s="98">
        <f t="shared" si="3"/>
        <v>50.471999999999994</v>
      </c>
      <c r="D86" s="107">
        <v>30</v>
      </c>
      <c r="E86" s="98">
        <f>D86*H13/1000</f>
        <v>0.36</v>
      </c>
      <c r="F86" s="107">
        <v>30</v>
      </c>
      <c r="G86" s="98">
        <f>F86*H13/1000</f>
        <v>0.36</v>
      </c>
      <c r="H86" s="107"/>
      <c r="I86" s="98">
        <f>H86*H13/1000</f>
        <v>0</v>
      </c>
      <c r="J86" s="107"/>
      <c r="K86" s="98">
        <f>J86*H13/1000</f>
        <v>0</v>
      </c>
      <c r="L86" s="107"/>
      <c r="M86" s="98">
        <f>L86*H13/1000</f>
        <v>0</v>
      </c>
      <c r="N86" s="107"/>
      <c r="O86" s="98">
        <f>N86*H13/1000</f>
        <v>0</v>
      </c>
      <c r="P86" s="107"/>
      <c r="Q86" s="98">
        <f>P86*H13/1000</f>
        <v>0</v>
      </c>
      <c r="R86" s="107"/>
      <c r="S86" s="98">
        <f>R86*H13/1000</f>
        <v>0</v>
      </c>
      <c r="T86" s="107"/>
      <c r="U86" s="98">
        <f>T86*H13/1000</f>
        <v>0</v>
      </c>
      <c r="V86" s="107"/>
      <c r="W86" s="98">
        <f>V86*H13/1000</f>
        <v>0</v>
      </c>
      <c r="X86" s="107"/>
      <c r="Y86" s="98">
        <f>X86*H13/1000</f>
        <v>0</v>
      </c>
      <c r="Z86" s="107"/>
      <c r="AA86" s="98">
        <f>Z86*H13/1000</f>
        <v>0</v>
      </c>
      <c r="AB86" s="107"/>
      <c r="AC86" s="98">
        <f>AB86*H13/1000</f>
        <v>0</v>
      </c>
      <c r="AD86" s="94"/>
      <c r="AE86" s="94"/>
      <c r="AF86" s="94"/>
      <c r="AG86" s="94"/>
      <c r="AH86" s="105">
        <f t="shared" si="2"/>
        <v>0.72</v>
      </c>
      <c r="AI86" s="96"/>
      <c r="AJ86" s="11"/>
      <c r="AK86" s="11"/>
      <c r="AL86" s="11"/>
      <c r="AM86" s="11"/>
      <c r="AN86" s="11"/>
      <c r="AO86" s="11"/>
    </row>
    <row r="87" spans="1:41" ht="16.5" customHeight="1">
      <c r="A87" s="61" t="s">
        <v>59</v>
      </c>
      <c r="B87" s="97">
        <v>39.7</v>
      </c>
      <c r="C87" s="98">
        <f t="shared" si="3"/>
        <v>14.292</v>
      </c>
      <c r="D87" s="107">
        <v>30</v>
      </c>
      <c r="E87" s="98">
        <f>D87*H13/1000</f>
        <v>0.36</v>
      </c>
      <c r="F87" s="107"/>
      <c r="G87" s="98">
        <f>F87*H13/1000</f>
        <v>0</v>
      </c>
      <c r="H87" s="107"/>
      <c r="I87" s="98">
        <f>H87*H13/1000</f>
        <v>0</v>
      </c>
      <c r="J87" s="107"/>
      <c r="K87" s="98">
        <f>J87*H13/1000</f>
        <v>0</v>
      </c>
      <c r="L87" s="107"/>
      <c r="M87" s="98">
        <f>L87*H13/1000</f>
        <v>0</v>
      </c>
      <c r="N87" s="107"/>
      <c r="O87" s="98">
        <f>N87*H13/1000</f>
        <v>0</v>
      </c>
      <c r="P87" s="107"/>
      <c r="Q87" s="98">
        <f>P87*H13/1000</f>
        <v>0</v>
      </c>
      <c r="R87" s="107"/>
      <c r="S87" s="98">
        <f>R87*H13/1000</f>
        <v>0</v>
      </c>
      <c r="T87" s="107"/>
      <c r="U87" s="98">
        <f>T87*H13/1000</f>
        <v>0</v>
      </c>
      <c r="V87" s="107"/>
      <c r="W87" s="98">
        <f>V87*H13/1000</f>
        <v>0</v>
      </c>
      <c r="X87" s="107"/>
      <c r="Y87" s="98">
        <f>X87*H13/1000</f>
        <v>0</v>
      </c>
      <c r="Z87" s="107"/>
      <c r="AA87" s="98">
        <f>Z87*H13/1000</f>
        <v>0</v>
      </c>
      <c r="AB87" s="107"/>
      <c r="AC87" s="98">
        <f>AB87*H13/1000</f>
        <v>0</v>
      </c>
      <c r="AD87" s="97"/>
      <c r="AE87" s="97"/>
      <c r="AF87" s="97"/>
      <c r="AG87" s="97"/>
      <c r="AH87" s="105">
        <f t="shared" si="2"/>
        <v>0.36</v>
      </c>
      <c r="AI87" s="99"/>
      <c r="AJ87" s="11"/>
      <c r="AK87" s="11"/>
      <c r="AL87" s="11"/>
      <c r="AM87" s="11"/>
      <c r="AN87" s="11"/>
      <c r="AO87" s="11"/>
    </row>
    <row r="88" spans="1:41" ht="15.75" customHeight="1">
      <c r="A88" s="63" t="s">
        <v>55</v>
      </c>
      <c r="B88" s="97">
        <v>255.78</v>
      </c>
      <c r="C88" s="98">
        <f t="shared" si="3"/>
        <v>3.06936</v>
      </c>
      <c r="D88" s="107">
        <v>1</v>
      </c>
      <c r="E88" s="98">
        <f>D88*H13/1000</f>
        <v>0.012</v>
      </c>
      <c r="F88" s="107"/>
      <c r="G88" s="103">
        <f>F88*H13/1000</f>
        <v>0</v>
      </c>
      <c r="H88" s="107"/>
      <c r="I88" s="103">
        <f>H88*H13/1000</f>
        <v>0</v>
      </c>
      <c r="J88" s="107"/>
      <c r="K88" s="103">
        <f>J88*H13/1000</f>
        <v>0</v>
      </c>
      <c r="L88" s="107"/>
      <c r="M88" s="103">
        <f>L88*H13/1000</f>
        <v>0</v>
      </c>
      <c r="N88" s="107"/>
      <c r="O88" s="103">
        <f>N88*H13/1000</f>
        <v>0</v>
      </c>
      <c r="P88" s="107"/>
      <c r="Q88" s="103">
        <f>P88*H13/1000</f>
        <v>0</v>
      </c>
      <c r="R88" s="107"/>
      <c r="S88" s="103">
        <f>R88*H13/1000</f>
        <v>0</v>
      </c>
      <c r="T88" s="107"/>
      <c r="U88" s="103">
        <f>T88*H13/1000</f>
        <v>0</v>
      </c>
      <c r="V88" s="107"/>
      <c r="W88" s="103">
        <f>V88*H13/1000</f>
        <v>0</v>
      </c>
      <c r="X88" s="107"/>
      <c r="Y88" s="103">
        <f>X88*H13/1000</f>
        <v>0</v>
      </c>
      <c r="Z88" s="107"/>
      <c r="AA88" s="103">
        <f>Z88*H13/1000</f>
        <v>0</v>
      </c>
      <c r="AB88" s="107"/>
      <c r="AC88" s="103">
        <f>AB88*H13/1000</f>
        <v>0</v>
      </c>
      <c r="AD88" s="97"/>
      <c r="AE88" s="97"/>
      <c r="AF88" s="97"/>
      <c r="AG88" s="97"/>
      <c r="AH88" s="105">
        <f t="shared" si="2"/>
        <v>0.012</v>
      </c>
      <c r="AI88" s="99"/>
      <c r="AJ88" s="11"/>
      <c r="AK88" s="11"/>
      <c r="AL88" s="11"/>
      <c r="AM88" s="11"/>
      <c r="AN88" s="11"/>
      <c r="AO88" s="11"/>
    </row>
    <row r="89" spans="1:41" ht="15.75" customHeight="1">
      <c r="A89" s="61" t="s">
        <v>56</v>
      </c>
      <c r="B89" s="94">
        <v>198.81</v>
      </c>
      <c r="C89" s="98">
        <f t="shared" si="3"/>
        <v>1.19286</v>
      </c>
      <c r="D89" s="107">
        <v>5</v>
      </c>
      <c r="E89" s="103">
        <f>D89*H13/10000</f>
        <v>0.006</v>
      </c>
      <c r="F89" s="107"/>
      <c r="G89" s="103">
        <f>F89*H13/10000</f>
        <v>0</v>
      </c>
      <c r="H89" s="107"/>
      <c r="I89" s="103">
        <f>H89*H13/10000</f>
        <v>0</v>
      </c>
      <c r="J89" s="107"/>
      <c r="K89" s="103">
        <f>J89*H13/10000</f>
        <v>0</v>
      </c>
      <c r="L89" s="107"/>
      <c r="M89" s="103">
        <f>L89*H13/10000</f>
        <v>0</v>
      </c>
      <c r="N89" s="107"/>
      <c r="O89" s="103">
        <f>N89*H13/10000</f>
        <v>0</v>
      </c>
      <c r="P89" s="107"/>
      <c r="Q89" s="103">
        <f>P89*H13/10000</f>
        <v>0</v>
      </c>
      <c r="R89" s="107"/>
      <c r="S89" s="103">
        <f>R89*H13/10000</f>
        <v>0</v>
      </c>
      <c r="T89" s="107"/>
      <c r="U89" s="103">
        <f>T89*H13/10000</f>
        <v>0</v>
      </c>
      <c r="V89" s="107"/>
      <c r="W89" s="103">
        <f>V89*H13/10000</f>
        <v>0</v>
      </c>
      <c r="X89" s="107"/>
      <c r="Y89" s="103">
        <f>X89*H13/10000</f>
        <v>0</v>
      </c>
      <c r="Z89" s="107"/>
      <c r="AA89" s="103">
        <f>Z89*H13/10000</f>
        <v>0</v>
      </c>
      <c r="AB89" s="107"/>
      <c r="AC89" s="103">
        <f>AB89*H13/10000</f>
        <v>0</v>
      </c>
      <c r="AD89" s="94"/>
      <c r="AE89" s="94"/>
      <c r="AF89" s="94"/>
      <c r="AG89" s="94"/>
      <c r="AH89" s="102">
        <f t="shared" si="2"/>
        <v>0.006</v>
      </c>
      <c r="AI89" s="96"/>
      <c r="AJ89" s="11"/>
      <c r="AK89" s="11"/>
      <c r="AL89" s="11"/>
      <c r="AM89" s="11"/>
      <c r="AN89" s="11"/>
      <c r="AO89" s="11"/>
    </row>
    <row r="90" spans="1:41" ht="15.75" customHeight="1">
      <c r="A90" s="61" t="s">
        <v>107</v>
      </c>
      <c r="B90" s="94">
        <v>232.65</v>
      </c>
      <c r="C90" s="98">
        <f t="shared" si="3"/>
        <v>0</v>
      </c>
      <c r="D90" s="107"/>
      <c r="E90" s="103">
        <f>D90*H13/1000</f>
        <v>0</v>
      </c>
      <c r="F90" s="107"/>
      <c r="G90" s="103">
        <f>F90*H13/1000</f>
        <v>0</v>
      </c>
      <c r="H90" s="107"/>
      <c r="I90" s="103">
        <f>H90*H13/1000</f>
        <v>0</v>
      </c>
      <c r="J90" s="107"/>
      <c r="K90" s="103">
        <f>J90*H13/1000</f>
        <v>0</v>
      </c>
      <c r="L90" s="107"/>
      <c r="M90" s="103">
        <f>L90*H13/1000</f>
        <v>0</v>
      </c>
      <c r="N90" s="107"/>
      <c r="O90" s="103">
        <f>N90*H13/1000</f>
        <v>0</v>
      </c>
      <c r="P90" s="107"/>
      <c r="Q90" s="103">
        <f>P90*H13/1000</f>
        <v>0</v>
      </c>
      <c r="R90" s="107"/>
      <c r="S90" s="103">
        <f>R90*H13/1000</f>
        <v>0</v>
      </c>
      <c r="T90" s="107"/>
      <c r="U90" s="103">
        <f>T90*H13/1000</f>
        <v>0</v>
      </c>
      <c r="V90" s="107"/>
      <c r="W90" s="103">
        <f>V90*H13/1000</f>
        <v>0</v>
      </c>
      <c r="X90" s="107"/>
      <c r="Y90" s="103">
        <f>X90*H13/1000</f>
        <v>0</v>
      </c>
      <c r="Z90" s="107"/>
      <c r="AA90" s="103">
        <f>Z90*H13/1000</f>
        <v>0</v>
      </c>
      <c r="AB90" s="107"/>
      <c r="AC90" s="103">
        <f>AB90*H13/1000</f>
        <v>0</v>
      </c>
      <c r="AD90" s="94"/>
      <c r="AE90" s="94"/>
      <c r="AF90" s="94"/>
      <c r="AG90" s="94"/>
      <c r="AH90" s="105">
        <f t="shared" si="2"/>
        <v>0</v>
      </c>
      <c r="AI90" s="96"/>
      <c r="AJ90" s="11"/>
      <c r="AK90" s="11"/>
      <c r="AL90" s="11"/>
      <c r="AM90" s="11"/>
      <c r="AN90" s="11"/>
      <c r="AO90" s="11"/>
    </row>
    <row r="91" spans="1:41" ht="15.75" customHeight="1">
      <c r="A91" s="61" t="s">
        <v>106</v>
      </c>
      <c r="B91" s="94">
        <v>11</v>
      </c>
      <c r="C91" s="98">
        <f t="shared" si="3"/>
        <v>0.528</v>
      </c>
      <c r="D91" s="107">
        <v>4</v>
      </c>
      <c r="E91" s="98">
        <f>D91*H13/1000</f>
        <v>0.048</v>
      </c>
      <c r="F91" s="107"/>
      <c r="G91" s="98">
        <f>F91*H13/1000</f>
        <v>0</v>
      </c>
      <c r="H91" s="107"/>
      <c r="I91" s="98">
        <f>H91*H13/1000</f>
        <v>0</v>
      </c>
      <c r="J91" s="107"/>
      <c r="K91" s="98">
        <f>J91*H13/1000</f>
        <v>0</v>
      </c>
      <c r="L91" s="107"/>
      <c r="M91" s="98">
        <f>L91*H13/1000</f>
        <v>0</v>
      </c>
      <c r="N91" s="107"/>
      <c r="O91" s="98">
        <f>N91*H13/1000</f>
        <v>0</v>
      </c>
      <c r="P91" s="107"/>
      <c r="Q91" s="98">
        <f>P91*H13/1000</f>
        <v>0</v>
      </c>
      <c r="R91" s="107"/>
      <c r="S91" s="98">
        <f>R91*H13/1000</f>
        <v>0</v>
      </c>
      <c r="T91" s="107"/>
      <c r="U91" s="98">
        <f>T91*H13/1000</f>
        <v>0</v>
      </c>
      <c r="V91" s="107"/>
      <c r="W91" s="98">
        <f>V91*H13/1000</f>
        <v>0</v>
      </c>
      <c r="X91" s="107"/>
      <c r="Y91" s="98">
        <f>X91*H13/1000</f>
        <v>0</v>
      </c>
      <c r="Z91" s="107"/>
      <c r="AA91" s="98">
        <f>Z91*H13/1000</f>
        <v>0</v>
      </c>
      <c r="AB91" s="107"/>
      <c r="AC91" s="98">
        <f>AB91*H13/1000</f>
        <v>0</v>
      </c>
      <c r="AD91" s="94"/>
      <c r="AE91" s="94"/>
      <c r="AF91" s="94"/>
      <c r="AG91" s="94"/>
      <c r="AH91" s="105">
        <f t="shared" si="2"/>
        <v>0.048</v>
      </c>
      <c r="AI91" s="96"/>
      <c r="AJ91" s="11"/>
      <c r="AK91" s="11"/>
      <c r="AL91" s="11"/>
      <c r="AM91" s="11"/>
      <c r="AN91" s="11"/>
      <c r="AO91" s="11"/>
    </row>
    <row r="92" ht="9.75" customHeight="1"/>
    <row r="93" spans="1:19" ht="12.75">
      <c r="A93" s="64" t="s">
        <v>132</v>
      </c>
      <c r="S93" s="64" t="s">
        <v>134</v>
      </c>
    </row>
    <row r="94" spans="1:19" ht="9" customHeight="1">
      <c r="A94" s="64" t="s">
        <v>85</v>
      </c>
      <c r="S94" s="64" t="s">
        <v>60</v>
      </c>
    </row>
    <row r="95" spans="1:19" ht="19.5" customHeight="1">
      <c r="A95" s="64" t="s">
        <v>133</v>
      </c>
      <c r="S95" s="64" t="s">
        <v>131</v>
      </c>
    </row>
    <row r="96" spans="1:19" ht="9" customHeight="1">
      <c r="A96" s="64" t="s">
        <v>68</v>
      </c>
      <c r="S96" s="64" t="s">
        <v>60</v>
      </c>
    </row>
  </sheetData>
  <sheetProtection/>
  <mergeCells count="86">
    <mergeCell ref="V26:W26"/>
    <mergeCell ref="X26:Y26"/>
    <mergeCell ref="Z26:AA26"/>
    <mergeCell ref="AB26:AC26"/>
    <mergeCell ref="D26:E26"/>
    <mergeCell ref="F26:G26"/>
    <mergeCell ref="H26:I26"/>
    <mergeCell ref="L26:M26"/>
    <mergeCell ref="N26:O26"/>
    <mergeCell ref="P26:Q26"/>
    <mergeCell ref="AH7:AI7"/>
    <mergeCell ref="AH6:AI6"/>
    <mergeCell ref="A6:D6"/>
    <mergeCell ref="Q7:R7"/>
    <mergeCell ref="Q8:R8"/>
    <mergeCell ref="Q9:R9"/>
    <mergeCell ref="H7:J7"/>
    <mergeCell ref="H8:J8"/>
    <mergeCell ref="H9:J9"/>
    <mergeCell ref="A7:D7"/>
    <mergeCell ref="E7:G7"/>
    <mergeCell ref="AH54:AI54"/>
    <mergeCell ref="E6:G6"/>
    <mergeCell ref="B8:D8"/>
    <mergeCell ref="B9:D9"/>
    <mergeCell ref="E9:G9"/>
    <mergeCell ref="E8:G8"/>
    <mergeCell ref="D53:K54"/>
    <mergeCell ref="N16:P16"/>
    <mergeCell ref="B10:D10"/>
    <mergeCell ref="H6:J6"/>
    <mergeCell ref="H13:J13"/>
    <mergeCell ref="AH53:AI53"/>
    <mergeCell ref="Q11:R11"/>
    <mergeCell ref="AH52:AI52"/>
    <mergeCell ref="AH20:AI20"/>
    <mergeCell ref="AH18:AI18"/>
    <mergeCell ref="Q13:R13"/>
    <mergeCell ref="D19:K20"/>
    <mergeCell ref="K6:M6"/>
    <mergeCell ref="K7:M7"/>
    <mergeCell ref="AH19:AI19"/>
    <mergeCell ref="K16:M16"/>
    <mergeCell ref="K9:M9"/>
    <mergeCell ref="N7:P7"/>
    <mergeCell ref="N8:P8"/>
    <mergeCell ref="K13:M13"/>
    <mergeCell ref="N13:P13"/>
    <mergeCell ref="K10:M10"/>
    <mergeCell ref="K8:M8"/>
    <mergeCell ref="B13:D13"/>
    <mergeCell ref="D21:E23"/>
    <mergeCell ref="F21:G23"/>
    <mergeCell ref="H21:I23"/>
    <mergeCell ref="J21:K23"/>
    <mergeCell ref="L21:M23"/>
    <mergeCell ref="L19:M20"/>
    <mergeCell ref="E13:G13"/>
    <mergeCell ref="L55:M57"/>
    <mergeCell ref="N55:O57"/>
    <mergeCell ref="P55:Q57"/>
    <mergeCell ref="R55:S57"/>
    <mergeCell ref="D55:E57"/>
    <mergeCell ref="F55:G57"/>
    <mergeCell ref="H55:I57"/>
    <mergeCell ref="J55:K57"/>
    <mergeCell ref="L53:M54"/>
    <mergeCell ref="N53:W54"/>
    <mergeCell ref="Z21:AA23"/>
    <mergeCell ref="AB21:AC23"/>
    <mergeCell ref="N21:O23"/>
    <mergeCell ref="P21:Q23"/>
    <mergeCell ref="R21:S23"/>
    <mergeCell ref="X53:AC54"/>
    <mergeCell ref="V21:W23"/>
    <mergeCell ref="T21:U23"/>
    <mergeCell ref="AB55:AC57"/>
    <mergeCell ref="T55:U57"/>
    <mergeCell ref="V55:W57"/>
    <mergeCell ref="X55:Y57"/>
    <mergeCell ref="Z55:AA57"/>
    <mergeCell ref="X19:AC20"/>
    <mergeCell ref="X21:Y23"/>
    <mergeCell ref="N19:W20"/>
    <mergeCell ref="R26:S26"/>
    <mergeCell ref="T26:U26"/>
  </mergeCells>
  <printOptions gridLines="1"/>
  <pageMargins left="0.7874015748031497" right="0.3937007874015748" top="0.7874015748031497" bottom="0.3937007874015748" header="0" footer="0"/>
  <pageSetup horizontalDpi="600" verticalDpi="600" orientation="landscape" pageOrder="overThenDown" paperSize="8" scale="68" r:id="rId1"/>
  <rowBreaks count="1" manualBreakCount="1">
    <brk id="5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2015-12-01T10:55:40Z</cp:lastPrinted>
  <dcterms:created xsi:type="dcterms:W3CDTF">1998-12-08T10:37:05Z</dcterms:created>
  <dcterms:modified xsi:type="dcterms:W3CDTF">2017-11-15T08:29:38Z</dcterms:modified>
  <cp:category/>
  <cp:version/>
  <cp:contentType/>
  <cp:contentStatus/>
</cp:coreProperties>
</file>